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875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<sst xmlns="http://schemas.openxmlformats.org/spreadsheetml/2006/main" count="689" uniqueCount="411">
  <si>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</si>
  <si>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</si>
  <si>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</si>
  <si>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</si>
  <si>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</si>
  <si>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</si>
  <si>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</si>
  <si>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</si>
  <si>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</si>
  <si>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</si>
  <si>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</si>
  <si>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</si>
  <si>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</si>
  <si>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</si>
  <si>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</si>
  <si>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</si>
  <si>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</si>
  <si>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</si>
  <si>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</si>
  <si>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</si>
  <si>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</si>
  <si>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</si>
  <si>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</si>
  <si>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</si>
  <si>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</si>
  <si>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</si>
  <si>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</si>
  <si>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</si>
  <si>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</si>
  <si>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</si>
  <si>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</si>
  <si>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</si>
  <si>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</si>
  <si>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</si>
  <si>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</si>
  <si>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</si>
  <si>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</si>
  <si>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</si>
  <si>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</si>
  <si>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</si>
  <si>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</si>
  <si>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</si>
  <si>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</si>
  <si>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</si>
  <si>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</si>
  <si>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</si>
  <si>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</si>
  <si>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</si>
  <si>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</si>
  <si>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</si>
  <si>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</si>
  <si>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</si>
  <si>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</si>
  <si>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</si>
  <si>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</si>
  <si>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</si>
  <si>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</si>
  <si>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</si>
  <si>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</si>
  <si>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</si>
  <si>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</si>
  <si>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</si>
  <si>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</si>
  <si>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</si>
  <si>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</si>
  <si>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</si>
  <si>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</si>
  <si>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</si>
  <si>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</si>
  <si>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</si>
  <si>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</si>
  <si>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</si>
  <si>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</si>
  <si>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</si>
  <si>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</si>
  <si>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</si>
  <si>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</si>
  <si>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</si>
  <si>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</si>
  <si>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</si>
  <si>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</si>
  <si>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</si>
  <si>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</si>
  <si>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</si>
  <si>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</si>
  <si>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</si>
  <si>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</si>
  <si>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</si>
  <si>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</si>
  <si>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</si>
  <si>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</si>
  <si>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</si>
  <si>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</si>
  <si>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</si>
  <si>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</si>
  <si>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</si>
  <si>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</si>
  <si>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</si>
  <si>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</si>
  <si>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</si>
  <si>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</si>
  <si>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</si>
  <si>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</si>
  <si>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</si>
  <si>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</si>
  <si>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</si>
  <si>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</si>
  <si>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</si>
  <si>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</si>
  <si>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</si>
  <si>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</si>
  <si>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</si>
  <si>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</si>
  <si>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</si>
  <si>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</si>
  <si>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</si>
  <si>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</si>
  <si>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</si>
  <si>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</si>
  <si>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</si>
  <si>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</si>
  <si>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</si>
  <si>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</si>
  <si>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</si>
  <si>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</si>
  <si>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</si>
  <si>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</si>
  <si>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</si>
  <si>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</si>
  <si>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</si>
  <si>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</si>
  <si>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</si>
  <si>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</si>
  <si>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</si>
  <si>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</si>
  <si>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</si>
  <si>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</si>
  <si>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</si>
  <si>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</si>
  <si>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</si>
  <si>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</si>
  <si>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</si>
  <si>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</si>
  <si>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</si>
  <si>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</si>
  <si>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</si>
  <si>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</si>
  <si>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</si>
  <si>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</si>
  <si>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</si>
  <si>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</si>
  <si>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</si>
  <si>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</si>
  <si>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</si>
  <si>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</si>
  <si>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</si>
  <si>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</si>
  <si>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</si>
  <si>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</si>
  <si>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</si>
  <si>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</si>
  <si>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</si>
  <si>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</si>
  <si>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</si>
  <si>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</si>
  <si>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</si>
  <si>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</si>
  <si>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</si>
  <si>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</si>
  <si>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</si>
  <si>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</si>
  <si>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</si>
  <si>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</si>
  <si>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</si>
  <si>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</si>
  <si>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</si>
  <si>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</si>
  <si>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</si>
  <si>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</si>
  <si>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</si>
  <si>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</si>
  <si>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</si>
  <si>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</si>
  <si>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</si>
  <si>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</si>
  <si>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</si>
  <si>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</si>
  <si>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</si>
  <si>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</si>
  <si>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</si>
  <si>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</si>
  <si>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</si>
  <si>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</si>
  <si>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</si>
  <si>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</si>
  <si>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</si>
  <si>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</si>
  <si>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</si>
  <si>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</si>
  <si>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</si>
  <si>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</si>
  <si>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</si>
  <si>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</si>
  <si>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</si>
  <si>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</si>
  <si>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</si>
  <si>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</si>
  <si>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</si>
  <si>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</si>
  <si>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</si>
  <si>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</si>
  <si>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</si>
  <si>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</si>
  <si>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</si>
  <si>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</si>
  <si>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</si>
  <si>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</si>
  <si>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</si>
  <si>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</si>
  <si>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</si>
  <si>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</si>
  <si>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</si>
  <si>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</si>
  <si>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</si>
  <si>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</si>
  <si>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</si>
  <si>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</si>
  <si>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</si>
  <si>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</si>
  <si>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</si>
  <si>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</si>
  <si>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</si>
  <si>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</si>
  <si>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</si>
  <si>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</si>
  <si>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</si>
  <si>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</si>
  <si>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</si>
  <si>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</si>
  <si>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</si>
  <si>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</si>
  <si>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</si>
  <si>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</si>
  <si>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</si>
  <si>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</si>
  <si>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</si>
  <si>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</si>
  <si>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</si>
  <si>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</si>
  <si>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</si>
  <si>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</si>
  <si>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</si>
  <si>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</si>
  <si>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</si>
  <si>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</si>
  <si>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</si>
  <si>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</si>
  <si>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</si>
  <si>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</si>
  <si>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</si>
  <si>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</si>
  <si>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</si>
  <si>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</si>
  <si>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</si>
  <si>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</si>
  <si>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</si>
  <si>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</si>
  <si>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</si>
  <si>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</si>
  <si>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</si>
  <si>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</si>
  <si>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</si>
  <si>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</si>
  <si>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</si>
  <si>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</si>
  <si>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</si>
  <si>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</si>
  <si>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</si>
  <si>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</si>
  <si>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</si>
  <si>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</si>
  <si>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</si>
  <si>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</si>
  <si>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</si>
  <si>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</si>
  <si>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</si>
  <si>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</si>
  <si>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</si>
  <si>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</si>
  <si>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</si>
  <si>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</si>
  <si>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</si>
  <si>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</si>
  <si>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</si>
  <si>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</si>
  <si>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</si>
  <si>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</si>
  <si>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</si>
  <si>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</si>
  <si>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</si>
  <si>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</si>
  <si>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</si>
  <si>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</si>
  <si>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</si>
  <si>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</si>
  <si>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</si>
  <si>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</si>
  <si>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</si>
  <si>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</si>
  <si>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</si>
  <si>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</si>
  <si>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</si>
  <si>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</si>
  <si>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</si>
  <si>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</si>
  <si>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</si>
  <si>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</si>
  <si>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</si>
  <si>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</si>
  <si>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</si>
  <si>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</si>
  <si>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</si>
  <si>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</si>
  <si>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</si>
  <si>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</si>
  <si>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</si>
  <si>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</si>
  <si>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</si>
  <si>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</si>
  <si>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</si>
  <si>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</si>
  <si>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</si>
  <si>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</si>
  <si>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</si>
  <si>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</si>
  <si>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</si>
  <si>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</si>
  <si>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</si>
  <si>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</si>
  <si>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</si>
  <si>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</si>
  <si>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</si>
  <si>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</si>
  <si>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</si>
  <si>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</si>
  <si>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</si>
  <si>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</si>
  <si>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</si>
  <si>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</si>
  <si>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</si>
  <si>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</si>
  <si>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</si>
  <si>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</si>
  <si>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</si>
  <si>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</si>
  <si>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</si>
  <si>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</si>
  <si>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</si>
  <si>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</si>
  <si>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</si>
  <si>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</si>
  <si>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</si>
  <si>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</si>
  <si>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</si>
  <si>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</si>
  <si>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</si>
  <si>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</si>
  <si>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</si>
  <si>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</si>
  <si>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</si>
  <si>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</si>
  <si>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</si>
  <si>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</si>
  <si>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</si>
  <si>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</si>
  <si>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</si>
  <si>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Максимова О. Н.</t>
  </si>
  <si>
    <t>6117000910</t>
  </si>
  <si>
    <t>ГОД</t>
  </si>
  <si>
    <t>5</t>
  </si>
  <si>
    <t>01.01.2018</t>
  </si>
  <si>
    <t>3</t>
  </si>
  <si>
    <t>500</t>
  </si>
  <si>
    <t>02114601</t>
  </si>
  <si>
    <t>отдел образования Администрации Куйбышевского района</t>
  </si>
  <si>
    <t>01 января 2018 г.</t>
  </si>
  <si>
    <t>24232175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</si>
  <si>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</si>
  <si>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</si>
  <si>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907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</si>
  <si>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</si>
  <si>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</si>
  <si>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</si>
  <si>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</si>
  <si>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</si>
  <si>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</si>
  <si>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</si>
  <si>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</si>
  <si>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</si>
  <si>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</si>
  <si>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</si>
  <si>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</si>
  <si>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</si>
  <si>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</si>
  <si>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</si>
  <si>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</si>
  <si>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</si>
  <si>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</si>
  <si>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</si>
  <si>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</si>
  <si>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60627405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</si>
</sst>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72" fontId="3" fillId="18" borderId="19" xfId="0" applyNumberFormat="1" applyFont="1" applyFill="1" applyBorder="1" applyAlignment="1">
      <alignment horizontal="center"/>
    </xf>
    <xf numFmtId="172" fontId="3" fillId="18" borderId="18" xfId="0" applyNumberFormat="1" applyFont="1" applyFill="1" applyBorder="1" applyAlignment="1">
      <alignment horizontal="center"/>
    </xf>
    <xf numFmtId="172" fontId="3" fillId="18" borderId="45" xfId="0" applyNumberFormat="1" applyFont="1" applyFill="1" applyBorder="1" applyAlignment="1">
      <alignment horizontal="center"/>
    </xf>
    <xf numFmtId="172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73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72" fontId="3" fillId="19" borderId="50" xfId="0" applyNumberFormat="1" applyFont="1" applyFill="1" applyBorder="1" applyAlignment="1">
      <alignment horizontal="right"/>
    </xf>
    <xf numFmtId="172" fontId="3" fillId="18" borderId="50" xfId="0" applyNumberFormat="1" applyFont="1" applyFill="1" applyBorder="1" applyAlignment="1">
      <alignment horizontal="right"/>
    </xf>
    <xf numFmtId="172" fontId="3" fillId="19" borderId="51" xfId="0" applyNumberFormat="1" applyFont="1" applyFill="1" applyBorder="1" applyAlignment="1">
      <alignment horizontal="right"/>
    </xf>
    <xf numFmtId="172" fontId="3" fillId="18" borderId="18" xfId="0" applyNumberFormat="1" applyFont="1" applyFill="1" applyBorder="1" applyAlignment="1">
      <alignment horizontal="right"/>
    </xf>
    <xf numFmtId="172" fontId="3" fillId="18" borderId="52" xfId="0" applyNumberFormat="1" applyFont="1" applyFill="1" applyBorder="1" applyAlignment="1">
      <alignment horizontal="right"/>
    </xf>
    <xf numFmtId="172" fontId="3" fillId="0" borderId="50" xfId="0" applyNumberFormat="1" applyFont="1" applyFill="1" applyBorder="1" applyAlignment="1" applyProtection="1">
      <alignment horizontal="right"/>
      <protection locked="0"/>
    </xf>
    <xf numFmtId="172" fontId="3" fillId="20" borderId="50" xfId="0" applyNumberFormat="1" applyFont="1" applyFill="1" applyBorder="1" applyAlignment="1">
      <alignment horizontal="right"/>
    </xf>
    <xf numFmtId="172" fontId="3" fillId="20" borderId="51" xfId="0" applyNumberFormat="1" applyFont="1" applyFill="1" applyBorder="1" applyAlignment="1">
      <alignment horizontal="right"/>
    </xf>
    <xf numFmtId="172" fontId="3" fillId="7" borderId="50" xfId="0" applyNumberFormat="1" applyFont="1" applyFill="1" applyBorder="1" applyAlignment="1">
      <alignment horizontal="right"/>
    </xf>
    <xf numFmtId="172" fontId="3" fillId="7" borderId="53" xfId="0" applyNumberFormat="1" applyFont="1" applyFill="1" applyBorder="1" applyAlignment="1">
      <alignment horizontal="right"/>
    </xf>
    <xf numFmtId="172" fontId="3" fillId="18" borderId="19" xfId="0" applyNumberFormat="1" applyFont="1" applyFill="1" applyBorder="1" applyAlignment="1">
      <alignment horizontal="right"/>
    </xf>
    <xf numFmtId="172" fontId="3" fillId="18" borderId="52" xfId="0" applyNumberFormat="1" applyFont="1" applyFill="1" applyBorder="1" applyAlignment="1">
      <alignment horizontal="right" vertical="top"/>
    </xf>
    <xf numFmtId="172" fontId="3" fillId="7" borderId="51" xfId="0" applyNumberFormat="1" applyFont="1" applyFill="1" applyBorder="1" applyAlignment="1">
      <alignment horizontal="right"/>
    </xf>
    <xf numFmtId="172" fontId="3" fillId="7" borderId="20" xfId="0" applyNumberFormat="1" applyFont="1" applyFill="1" applyBorder="1" applyAlignment="1">
      <alignment horizontal="right"/>
    </xf>
    <xf numFmtId="172" fontId="3" fillId="18" borderId="20" xfId="0" applyNumberFormat="1" applyFont="1" applyFill="1" applyBorder="1" applyAlignment="1">
      <alignment horizontal="right"/>
    </xf>
    <xf numFmtId="172" fontId="3" fillId="7" borderId="54" xfId="0" applyNumberFormat="1" applyFont="1" applyFill="1" applyBorder="1" applyAlignment="1">
      <alignment horizontal="right"/>
    </xf>
    <xf numFmtId="172" fontId="3" fillId="19" borderId="55" xfId="0" applyNumberFormat="1" applyFont="1" applyFill="1" applyBorder="1" applyAlignment="1">
      <alignment horizontal="right"/>
    </xf>
    <xf numFmtId="172" fontId="3" fillId="18" borderId="15" xfId="0" applyNumberFormat="1" applyFont="1" applyFill="1" applyBorder="1" applyAlignment="1">
      <alignment horizontal="right"/>
    </xf>
    <xf numFmtId="172" fontId="3" fillId="18" borderId="56" xfId="0" applyNumberFormat="1" applyFont="1" applyFill="1" applyBorder="1" applyAlignment="1">
      <alignment horizontal="right" vertical="top"/>
    </xf>
    <xf numFmtId="172" fontId="3" fillId="20" borderId="57" xfId="0" applyNumberFormat="1" applyFont="1" applyFill="1" applyBorder="1" applyAlignment="1">
      <alignment horizontal="right"/>
    </xf>
    <xf numFmtId="172" fontId="3" fillId="19" borderId="57" xfId="0" applyNumberFormat="1" applyFont="1" applyFill="1" applyBorder="1" applyAlignment="1">
      <alignment horizontal="right"/>
    </xf>
    <xf numFmtId="172" fontId="3" fillId="19" borderId="53" xfId="0" applyNumberFormat="1" applyFont="1" applyFill="1" applyBorder="1" applyAlignment="1">
      <alignment horizontal="right"/>
    </xf>
    <xf numFmtId="172" fontId="3" fillId="7" borderId="57" xfId="0" applyNumberFormat="1" applyFont="1" applyFill="1" applyBorder="1" applyAlignment="1">
      <alignment horizontal="right"/>
    </xf>
    <xf numFmtId="172" fontId="3" fillId="0" borderId="57" xfId="0" applyNumberFormat="1" applyFont="1" applyFill="1" applyBorder="1" applyAlignment="1" applyProtection="1">
      <alignment horizontal="right"/>
      <protection locked="0"/>
    </xf>
    <xf numFmtId="172" fontId="3" fillId="18" borderId="16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 applyProtection="1">
      <alignment horizontal="right"/>
      <protection locked="0"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172" fontId="3" fillId="20" borderId="10" xfId="0" applyNumberFormat="1" applyFont="1" applyFill="1" applyBorder="1" applyAlignment="1">
      <alignment horizontal="right"/>
    </xf>
    <xf numFmtId="172" fontId="3" fillId="20" borderId="54" xfId="0" applyNumberFormat="1" applyFont="1" applyFill="1" applyBorder="1" applyAlignment="1">
      <alignment horizontal="right"/>
    </xf>
    <xf numFmtId="172" fontId="3" fillId="0" borderId="58" xfId="0" applyNumberFormat="1" applyFont="1" applyFill="1" applyBorder="1" applyAlignment="1" applyProtection="1">
      <alignment horizontal="right"/>
      <protection locked="0"/>
    </xf>
    <xf numFmtId="172" fontId="3" fillId="18" borderId="58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 applyProtection="1">
      <alignment horizontal="right" vertical="center"/>
      <protection locked="0"/>
    </xf>
    <xf numFmtId="172" fontId="3" fillId="0" borderId="16" xfId="0" applyNumberFormat="1" applyFont="1" applyFill="1" applyBorder="1" applyAlignment="1" applyProtection="1">
      <alignment horizontal="right" vertical="center"/>
      <protection locked="0"/>
    </xf>
    <xf numFmtId="172" fontId="3" fillId="5" borderId="59" xfId="0" applyNumberFormat="1" applyFont="1" applyFill="1" applyBorder="1" applyAlignment="1">
      <alignment horizontal="right"/>
    </xf>
    <xf numFmtId="172" fontId="3" fillId="5" borderId="60" xfId="0" applyNumberFormat="1" applyFont="1" applyFill="1" applyBorder="1" applyAlignment="1">
      <alignment horizontal="right"/>
    </xf>
    <xf numFmtId="172" fontId="3" fillId="20" borderId="58" xfId="0" applyNumberFormat="1" applyFont="1" applyFill="1" applyBorder="1" applyAlignment="1">
      <alignment horizontal="right"/>
    </xf>
    <xf numFmtId="172" fontId="3" fillId="19" borderId="1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 applyProtection="1">
      <alignment horizontal="right"/>
      <protection locked="0"/>
    </xf>
    <xf numFmtId="172" fontId="3" fillId="0" borderId="19" xfId="0" applyNumberFormat="1" applyFont="1" applyFill="1" applyBorder="1" applyAlignment="1" applyProtection="1">
      <alignment horizontal="right"/>
      <protection locked="0"/>
    </xf>
    <xf numFmtId="172" fontId="3" fillId="0" borderId="17" xfId="0" applyNumberFormat="1" applyFont="1" applyFill="1" applyBorder="1" applyAlignment="1" applyProtection="1">
      <alignment horizontal="right"/>
      <protection locked="0"/>
    </xf>
    <xf numFmtId="172" fontId="3" fillId="0" borderId="16" xfId="0" applyNumberFormat="1" applyFont="1" applyFill="1" applyBorder="1" applyAlignment="1" applyProtection="1">
      <alignment horizontal="right"/>
      <protection locked="0"/>
    </xf>
    <xf numFmtId="172" fontId="3" fillId="5" borderId="61" xfId="0" applyNumberFormat="1" applyFont="1" applyFill="1" applyBorder="1" applyAlignment="1">
      <alignment horizontal="right"/>
    </xf>
    <xf numFmtId="172" fontId="3" fillId="5" borderId="54" xfId="0" applyNumberFormat="1" applyFont="1" applyFill="1" applyBorder="1" applyAlignment="1">
      <alignment horizontal="right"/>
    </xf>
    <xf numFmtId="172" fontId="3" fillId="8" borderId="62" xfId="0" applyNumberFormat="1" applyFont="1" applyFill="1" applyBorder="1" applyAlignment="1">
      <alignment horizontal="right"/>
    </xf>
    <xf numFmtId="172" fontId="3" fillId="8" borderId="60" xfId="0" applyNumberFormat="1" applyFont="1" applyFill="1" applyBorder="1" applyAlignment="1">
      <alignment horizontal="right"/>
    </xf>
    <xf numFmtId="172" fontId="3" fillId="19" borderId="63" xfId="0" applyNumberFormat="1" applyFont="1" applyFill="1" applyBorder="1" applyAlignment="1">
      <alignment horizontal="right"/>
    </xf>
    <xf numFmtId="172" fontId="3" fillId="20" borderId="19" xfId="0" applyNumberFormat="1" applyFont="1" applyFill="1" applyBorder="1" applyAlignment="1">
      <alignment horizontal="right"/>
    </xf>
    <xf numFmtId="172" fontId="3" fillId="7" borderId="61" xfId="0" applyNumberFormat="1" applyFont="1" applyFill="1" applyBorder="1" applyAlignment="1">
      <alignment horizontal="right"/>
    </xf>
    <xf numFmtId="172" fontId="3" fillId="18" borderId="58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 locked="0"/>
    </xf>
    <xf numFmtId="172" fontId="3" fillId="18" borderId="56" xfId="0" applyNumberFormat="1" applyFont="1" applyFill="1" applyBorder="1" applyAlignment="1">
      <alignment horizontal="right"/>
    </xf>
    <xf numFmtId="172" fontId="3" fillId="20" borderId="52" xfId="0" applyNumberFormat="1" applyFont="1" applyFill="1" applyBorder="1" applyAlignment="1">
      <alignment horizontal="right"/>
    </xf>
    <xf numFmtId="172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  <protection/>
    </xf>
    <xf numFmtId="49" fontId="3" fillId="18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358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379</v>
      </c>
      <c r="L3" s="155" t="s">
        <v>359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382</v>
      </c>
      <c r="L4" s="155" t="s">
        <v>360</v>
      </c>
    </row>
    <row r="5" spans="1:12" ht="12.75" customHeight="1">
      <c r="A5" s="5"/>
      <c r="C5" s="81" t="s">
        <v>195</v>
      </c>
      <c r="D5" s="178" t="s">
        <v>385</v>
      </c>
      <c r="E5" s="178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43101</v>
      </c>
      <c r="K6" s="2"/>
      <c r="L6" s="155" t="s">
        <v>362</v>
      </c>
    </row>
    <row r="7" spans="1:12" ht="12.75">
      <c r="A7" s="10" t="s">
        <v>196</v>
      </c>
      <c r="B7" s="179" t="s">
        <v>387</v>
      </c>
      <c r="C7" s="179"/>
      <c r="D7" s="179"/>
      <c r="E7" s="179"/>
      <c r="F7" s="179"/>
      <c r="G7" s="179"/>
      <c r="H7" s="179"/>
      <c r="I7" s="83" t="s">
        <v>202</v>
      </c>
      <c r="J7" s="92" t="s">
        <v>386</v>
      </c>
      <c r="K7" s="2" t="s">
        <v>381</v>
      </c>
      <c r="L7" s="155" t="s">
        <v>363</v>
      </c>
    </row>
    <row r="8" spans="1:12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377</v>
      </c>
      <c r="K8" s="2"/>
      <c r="L8" s="155" t="s">
        <v>364</v>
      </c>
    </row>
    <row r="9" spans="1:12" ht="12.75">
      <c r="A9" s="10" t="s">
        <v>198</v>
      </c>
      <c r="B9" s="180" t="s">
        <v>384</v>
      </c>
      <c r="C9" s="180"/>
      <c r="D9" s="180"/>
      <c r="E9" s="180"/>
      <c r="F9" s="180"/>
      <c r="G9" s="180"/>
      <c r="H9" s="180"/>
      <c r="I9" s="83" t="s">
        <v>331</v>
      </c>
      <c r="J9" s="93" t="s">
        <v>410</v>
      </c>
      <c r="K9" s="2"/>
      <c r="L9" s="155" t="s">
        <v>365</v>
      </c>
    </row>
    <row r="10" spans="1:12" ht="12.75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 t="s">
        <v>383</v>
      </c>
      <c r="K10" s="2" t="s">
        <v>378</v>
      </c>
      <c r="L10" s="155" t="s">
        <v>366</v>
      </c>
    </row>
    <row r="11" spans="1:12" ht="12.75">
      <c r="A11" s="10" t="s">
        <v>199</v>
      </c>
      <c r="B11" s="179" t="s">
        <v>384</v>
      </c>
      <c r="C11" s="179"/>
      <c r="D11" s="179"/>
      <c r="E11" s="179"/>
      <c r="F11" s="179"/>
      <c r="G11" s="179"/>
      <c r="H11" s="179"/>
      <c r="I11" s="83" t="s">
        <v>203</v>
      </c>
      <c r="J11" s="95" t="s">
        <v>389</v>
      </c>
      <c r="K11" s="2"/>
      <c r="L11" s="155" t="s">
        <v>367</v>
      </c>
    </row>
    <row r="12" spans="1:12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388</v>
      </c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391</v>
      </c>
      <c r="B21" s="41" t="s">
        <v>19</v>
      </c>
      <c r="C21" s="99"/>
      <c r="D21" s="98">
        <f>SUM(D23:D26)</f>
        <v>20657753.03</v>
      </c>
      <c r="E21" s="98">
        <f>SUM(E23:E26)</f>
        <v>0</v>
      </c>
      <c r="F21" s="98">
        <f>SUM(F23:F26)</f>
        <v>20657753.03</v>
      </c>
      <c r="G21" s="99"/>
      <c r="H21" s="98">
        <f>SUM(H23:H26)</f>
        <v>21018399.35</v>
      </c>
      <c r="I21" s="98">
        <f>SUM(I23:I26)</f>
        <v>0</v>
      </c>
      <c r="J21" s="100">
        <f>SUM(J23:J26)</f>
        <v>21018399.35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396</v>
      </c>
      <c r="B23" s="41" t="s">
        <v>21</v>
      </c>
      <c r="C23" s="99"/>
      <c r="D23" s="103">
        <v>14313173.46</v>
      </c>
      <c r="E23" s="103"/>
      <c r="F23" s="104">
        <f>SUM(D23:E23)</f>
        <v>14313173.46</v>
      </c>
      <c r="G23" s="99"/>
      <c r="H23" s="103">
        <v>14313173.46</v>
      </c>
      <c r="I23" s="103"/>
      <c r="J23" s="105">
        <f>SUM(H23:I23)</f>
        <v>14313173.46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773000</v>
      </c>
      <c r="E24" s="103"/>
      <c r="F24" s="104">
        <f>SUM(D24:E24)</f>
        <v>773000</v>
      </c>
      <c r="G24" s="99"/>
      <c r="H24" s="103">
        <v>773000</v>
      </c>
      <c r="I24" s="103"/>
      <c r="J24" s="105">
        <f>SUM(H24:I24)</f>
        <v>773000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5571579.57</v>
      </c>
      <c r="E25" s="103"/>
      <c r="F25" s="104">
        <f>SUM(D25:E25)</f>
        <v>5571579.57</v>
      </c>
      <c r="G25" s="99"/>
      <c r="H25" s="103">
        <v>5932225.89</v>
      </c>
      <c r="I25" s="103"/>
      <c r="J25" s="105">
        <f>SUM(H25:I25)</f>
        <v>5932225.89</v>
      </c>
      <c r="K25" s="96" t="s">
        <v>233</v>
      </c>
      <c r="L25" s="155" t="s">
        <v>25</v>
      </c>
    </row>
    <row r="26" spans="1:12" ht="12.75">
      <c r="A26" s="42" t="s">
        <v>397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12023121.11</v>
      </c>
      <c r="E27" s="98">
        <f>SUM(E29:E32)</f>
        <v>0</v>
      </c>
      <c r="F27" s="98">
        <f>SUM(F29:F32)</f>
        <v>12023121.11</v>
      </c>
      <c r="G27" s="99"/>
      <c r="H27" s="98">
        <f>SUM(H29:H32)</f>
        <v>12729784.54</v>
      </c>
      <c r="I27" s="98">
        <f>SUM(I29:I32)</f>
        <v>0</v>
      </c>
      <c r="J27" s="100">
        <f>SUM(J29:J32)</f>
        <v>12729784.54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398</v>
      </c>
      <c r="B29" s="41" t="s">
        <v>29</v>
      </c>
      <c r="C29" s="99"/>
      <c r="D29" s="103">
        <v>6015628</v>
      </c>
      <c r="E29" s="103"/>
      <c r="F29" s="104">
        <f>SUM(D29:E29)</f>
        <v>6015628</v>
      </c>
      <c r="G29" s="99"/>
      <c r="H29" s="103">
        <v>6264184</v>
      </c>
      <c r="I29" s="103"/>
      <c r="J29" s="105">
        <f>SUM(H29:I29)</f>
        <v>6264184</v>
      </c>
      <c r="K29" s="96" t="s">
        <v>236</v>
      </c>
      <c r="L29" s="155" t="s">
        <v>29</v>
      </c>
    </row>
    <row r="30" spans="1:12" ht="22.5">
      <c r="A30" s="42" t="s">
        <v>399</v>
      </c>
      <c r="B30" s="41" t="s">
        <v>30</v>
      </c>
      <c r="C30" s="99"/>
      <c r="D30" s="103">
        <v>695704</v>
      </c>
      <c r="E30" s="103"/>
      <c r="F30" s="104">
        <f>SUM(D30:E30)</f>
        <v>695704</v>
      </c>
      <c r="G30" s="99"/>
      <c r="H30" s="103">
        <v>773000</v>
      </c>
      <c r="I30" s="103"/>
      <c r="J30" s="105">
        <f>SUM(H30:I30)</f>
        <v>773000</v>
      </c>
      <c r="K30" s="96" t="s">
        <v>237</v>
      </c>
      <c r="L30" s="155" t="s">
        <v>30</v>
      </c>
    </row>
    <row r="31" spans="1:12" ht="22.5">
      <c r="A31" s="42" t="s">
        <v>400</v>
      </c>
      <c r="B31" s="41" t="s">
        <v>31</v>
      </c>
      <c r="C31" s="99"/>
      <c r="D31" s="103">
        <v>5311789.11</v>
      </c>
      <c r="E31" s="103"/>
      <c r="F31" s="104">
        <f>SUM(D31:E31)</f>
        <v>5311789.11</v>
      </c>
      <c r="G31" s="99"/>
      <c r="H31" s="103">
        <v>5692600.54</v>
      </c>
      <c r="I31" s="103"/>
      <c r="J31" s="105">
        <f>SUM(H31:I31)</f>
        <v>5692600.54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392</v>
      </c>
      <c r="B33" s="41" t="s">
        <v>34</v>
      </c>
      <c r="C33" s="99"/>
      <c r="D33" s="106">
        <f>D21-D27</f>
        <v>8634631.92</v>
      </c>
      <c r="E33" s="106">
        <f>E21-E27</f>
        <v>0</v>
      </c>
      <c r="F33" s="106">
        <f>F21-F27</f>
        <v>8634631.92</v>
      </c>
      <c r="G33" s="99"/>
      <c r="H33" s="106">
        <f>H21-H27</f>
        <v>8288614.81</v>
      </c>
      <c r="I33" s="106">
        <f>I21-I27</f>
        <v>0</v>
      </c>
      <c r="J33" s="107">
        <f>J21-J27</f>
        <v>8288614.81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401</v>
      </c>
      <c r="B35" s="41" t="s">
        <v>36</v>
      </c>
      <c r="C35" s="99"/>
      <c r="D35" s="106">
        <f aca="true" t="shared" si="0" ref="D35:F38">D23-D29</f>
        <v>8297545.46</v>
      </c>
      <c r="E35" s="106">
        <f t="shared" si="0"/>
        <v>0</v>
      </c>
      <c r="F35" s="106">
        <f t="shared" si="0"/>
        <v>8297545.46</v>
      </c>
      <c r="G35" s="99"/>
      <c r="H35" s="106">
        <f aca="true" t="shared" si="1" ref="H35:J38">H23-H29</f>
        <v>8048989.46</v>
      </c>
      <c r="I35" s="106">
        <f t="shared" si="1"/>
        <v>0</v>
      </c>
      <c r="J35" s="110">
        <f t="shared" si="1"/>
        <v>8048989.46</v>
      </c>
      <c r="K35" s="96" t="s">
        <v>241</v>
      </c>
      <c r="L35" s="155" t="s">
        <v>36</v>
      </c>
    </row>
    <row r="36" spans="1:12" ht="22.5">
      <c r="A36" s="42" t="s">
        <v>402</v>
      </c>
      <c r="B36" s="41" t="s">
        <v>37</v>
      </c>
      <c r="C36" s="99"/>
      <c r="D36" s="106">
        <f t="shared" si="0"/>
        <v>77296</v>
      </c>
      <c r="E36" s="106">
        <f t="shared" si="0"/>
        <v>0</v>
      </c>
      <c r="F36" s="106">
        <f t="shared" si="0"/>
        <v>77296</v>
      </c>
      <c r="G36" s="99"/>
      <c r="H36" s="106">
        <f t="shared" si="1"/>
        <v>0</v>
      </c>
      <c r="I36" s="106">
        <f t="shared" si="1"/>
        <v>0</v>
      </c>
      <c r="J36" s="110">
        <f t="shared" si="1"/>
        <v>0</v>
      </c>
      <c r="K36" s="96" t="s">
        <v>242</v>
      </c>
      <c r="L36" s="155" t="s">
        <v>37</v>
      </c>
    </row>
    <row r="37" spans="1:12" ht="22.5">
      <c r="A37" s="42" t="s">
        <v>403</v>
      </c>
      <c r="B37" s="41" t="s">
        <v>38</v>
      </c>
      <c r="C37" s="99"/>
      <c r="D37" s="106">
        <f t="shared" si="0"/>
        <v>259790.46</v>
      </c>
      <c r="E37" s="106">
        <f t="shared" si="0"/>
        <v>0</v>
      </c>
      <c r="F37" s="106">
        <f t="shared" si="0"/>
        <v>259790.46</v>
      </c>
      <c r="G37" s="99"/>
      <c r="H37" s="106">
        <f t="shared" si="1"/>
        <v>239625.35</v>
      </c>
      <c r="I37" s="106">
        <f t="shared" si="1"/>
        <v>0</v>
      </c>
      <c r="J37" s="110">
        <f t="shared" si="1"/>
        <v>239625.35</v>
      </c>
      <c r="K37" s="96" t="s">
        <v>243</v>
      </c>
      <c r="L37" s="155" t="s">
        <v>38</v>
      </c>
    </row>
    <row r="38" spans="1:12" ht="23.25" thickBot="1">
      <c r="A38" s="42" t="s">
        <v>404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393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394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405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406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395</v>
      </c>
      <c r="B60" s="41" t="s">
        <v>60</v>
      </c>
      <c r="C60" s="103"/>
      <c r="D60" s="121">
        <v>2517007.64</v>
      </c>
      <c r="E60" s="121"/>
      <c r="F60" s="117">
        <f>SUM(C60:E60)</f>
        <v>2517007.64</v>
      </c>
      <c r="G60" s="103"/>
      <c r="H60" s="121">
        <v>2517007.64</v>
      </c>
      <c r="I60" s="121"/>
      <c r="J60" s="105">
        <f>SUM(G60:I60)</f>
        <v>2517007.64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>
        <v>62600</v>
      </c>
      <c r="D61" s="121">
        <v>605176.59</v>
      </c>
      <c r="E61" s="121">
        <v>28046.64</v>
      </c>
      <c r="F61" s="117">
        <f>SUM(C61:E61)</f>
        <v>695823.23</v>
      </c>
      <c r="G61" s="103">
        <v>92448.57</v>
      </c>
      <c r="H61" s="121">
        <v>516124.78</v>
      </c>
      <c r="I61" s="121">
        <v>36230.19</v>
      </c>
      <c r="J61" s="105">
        <f>SUM(G61:I61)</f>
        <v>644803.54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390</v>
      </c>
      <c r="B83" s="56" t="s">
        <v>87</v>
      </c>
      <c r="C83" s="131">
        <f aca="true" t="shared" si="6" ref="C83:J83">C33+C55+C60+C61+C64+C76+C82</f>
        <v>62600</v>
      </c>
      <c r="D83" s="131">
        <f t="shared" si="6"/>
        <v>11756816.15</v>
      </c>
      <c r="E83" s="131">
        <f t="shared" si="6"/>
        <v>28046.64</v>
      </c>
      <c r="F83" s="131">
        <f t="shared" si="6"/>
        <v>11847462.79</v>
      </c>
      <c r="G83" s="131">
        <f t="shared" si="6"/>
        <v>92448.57</v>
      </c>
      <c r="H83" s="131">
        <f t="shared" si="6"/>
        <v>11321747.23</v>
      </c>
      <c r="I83" s="131">
        <f t="shared" si="6"/>
        <v>36230.19</v>
      </c>
      <c r="J83" s="132">
        <f t="shared" si="6"/>
        <v>11450425.99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0</v>
      </c>
      <c r="F85" s="98">
        <f t="shared" si="7"/>
        <v>0</v>
      </c>
      <c r="G85" s="98">
        <f t="shared" si="7"/>
        <v>0</v>
      </c>
      <c r="H85" s="98">
        <f t="shared" si="7"/>
        <v>0</v>
      </c>
      <c r="I85" s="98">
        <f t="shared" si="7"/>
        <v>500</v>
      </c>
      <c r="J85" s="100">
        <f t="shared" si="7"/>
        <v>500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/>
      <c r="F87" s="117">
        <f aca="true" t="shared" si="8" ref="F87:F95">SUM(C87:E87)</f>
        <v>0</v>
      </c>
      <c r="G87" s="121"/>
      <c r="H87" s="121"/>
      <c r="I87" s="121">
        <v>500</v>
      </c>
      <c r="J87" s="105">
        <f aca="true" t="shared" si="9" ref="J87:J95">SUM(G87:I87)</f>
        <v>500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-10891849.1</v>
      </c>
      <c r="E115" s="134">
        <f t="shared" si="12"/>
        <v>0</v>
      </c>
      <c r="F115" s="134">
        <f t="shared" si="12"/>
        <v>-10891849.1</v>
      </c>
      <c r="G115" s="134">
        <f t="shared" si="12"/>
        <v>0</v>
      </c>
      <c r="H115" s="134">
        <f t="shared" si="12"/>
        <v>-10565997.1</v>
      </c>
      <c r="I115" s="134">
        <f t="shared" si="12"/>
        <v>0</v>
      </c>
      <c r="J115" s="119">
        <f t="shared" si="12"/>
        <v>-10565997.1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-17603181.1</v>
      </c>
      <c r="E120" s="127"/>
      <c r="F120" s="117">
        <f>SUM(D120:E120)</f>
        <v>-17603181.1</v>
      </c>
      <c r="G120" s="128"/>
      <c r="H120" s="127">
        <v>-17603181.1</v>
      </c>
      <c r="I120" s="127"/>
      <c r="J120" s="105">
        <f>SUM(H120:I120)</f>
        <v>-17603181.1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6711332</v>
      </c>
      <c r="E121" s="127"/>
      <c r="F121" s="117">
        <f>SUM(D121:E121)</f>
        <v>6711332</v>
      </c>
      <c r="G121" s="128"/>
      <c r="H121" s="127">
        <v>7037184</v>
      </c>
      <c r="I121" s="127"/>
      <c r="J121" s="105">
        <f>SUM(H121:I121)</f>
        <v>7037184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-10891849.1</v>
      </c>
      <c r="E122" s="98">
        <f>E120+E121</f>
        <v>0</v>
      </c>
      <c r="F122" s="98">
        <f>F120+F121</f>
        <v>-10891849.1</v>
      </c>
      <c r="G122" s="128"/>
      <c r="H122" s="98">
        <f>H120+H121</f>
        <v>-10565997.1</v>
      </c>
      <c r="I122" s="98">
        <f>I120+I121</f>
        <v>0</v>
      </c>
      <c r="J122" s="119">
        <f>J120+J121</f>
        <v>-10565997.1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407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-10891849.1</v>
      </c>
      <c r="E129" s="139">
        <f t="shared" si="14"/>
        <v>0</v>
      </c>
      <c r="F129" s="139">
        <f t="shared" si="14"/>
        <v>-10891849.1</v>
      </c>
      <c r="G129" s="139">
        <f t="shared" si="14"/>
        <v>0</v>
      </c>
      <c r="H129" s="139">
        <f t="shared" si="14"/>
        <v>-10565997.1</v>
      </c>
      <c r="I129" s="139">
        <f t="shared" si="14"/>
        <v>500</v>
      </c>
      <c r="J129" s="140">
        <f t="shared" si="14"/>
        <v>-10565497.1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62600</v>
      </c>
      <c r="D130" s="141">
        <f t="shared" si="15"/>
        <v>864967.05</v>
      </c>
      <c r="E130" s="141">
        <f t="shared" si="15"/>
        <v>28046.64</v>
      </c>
      <c r="F130" s="141">
        <f t="shared" si="15"/>
        <v>955613.69</v>
      </c>
      <c r="G130" s="141">
        <f t="shared" si="15"/>
        <v>92448.57</v>
      </c>
      <c r="H130" s="141">
        <f t="shared" si="15"/>
        <v>755750.13</v>
      </c>
      <c r="I130" s="141">
        <f t="shared" si="15"/>
        <v>36730.19</v>
      </c>
      <c r="J130" s="142">
        <f t="shared" si="15"/>
        <v>884928.89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408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0</v>
      </c>
      <c r="E168" s="145">
        <f t="shared" si="23"/>
        <v>0</v>
      </c>
      <c r="F168" s="145">
        <f t="shared" si="23"/>
        <v>0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409</v>
      </c>
      <c r="B170" s="41" t="s">
        <v>185</v>
      </c>
      <c r="C170" s="98">
        <f aca="true" t="shared" si="24" ref="C170:J170">SUM(C172:C176)</f>
        <v>62600</v>
      </c>
      <c r="D170" s="98">
        <f t="shared" si="24"/>
        <v>864967.05</v>
      </c>
      <c r="E170" s="98">
        <f t="shared" si="24"/>
        <v>28046.64</v>
      </c>
      <c r="F170" s="98">
        <f t="shared" si="24"/>
        <v>955613.69</v>
      </c>
      <c r="G170" s="98">
        <f t="shared" si="24"/>
        <v>92448.57</v>
      </c>
      <c r="H170" s="98">
        <f t="shared" si="24"/>
        <v>755750.13</v>
      </c>
      <c r="I170" s="98">
        <f t="shared" si="24"/>
        <v>36730.19</v>
      </c>
      <c r="J170" s="100">
        <f t="shared" si="24"/>
        <v>884928.89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>
        <v>62600</v>
      </c>
      <c r="D172" s="121">
        <v>-5846364.95</v>
      </c>
      <c r="E172" s="121">
        <v>28046.64</v>
      </c>
      <c r="F172" s="117">
        <f>SUM(C172:E172)</f>
        <v>-5755718.31</v>
      </c>
      <c r="G172" s="121">
        <v>92448.57</v>
      </c>
      <c r="H172" s="121">
        <v>-6281433.87</v>
      </c>
      <c r="I172" s="121">
        <v>36730.19</v>
      </c>
      <c r="J172" s="105">
        <f>SUM(G172:I172)</f>
        <v>-6152255.11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6711332</v>
      </c>
      <c r="E173" s="127"/>
      <c r="F173" s="117">
        <f>SUM(C173:E173)</f>
        <v>6711332</v>
      </c>
      <c r="G173" s="146"/>
      <c r="H173" s="127">
        <v>7037184</v>
      </c>
      <c r="I173" s="127"/>
      <c r="J173" s="105">
        <f>SUM(G173:I173)</f>
        <v>7037184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62600</v>
      </c>
      <c r="D177" s="131">
        <f t="shared" si="25"/>
        <v>864967.05</v>
      </c>
      <c r="E177" s="131">
        <f t="shared" si="25"/>
        <v>28046.64</v>
      </c>
      <c r="F177" s="131">
        <f t="shared" si="25"/>
        <v>955613.69</v>
      </c>
      <c r="G177" s="131">
        <f t="shared" si="25"/>
        <v>92448.57</v>
      </c>
      <c r="H177" s="131">
        <f t="shared" si="25"/>
        <v>755750.13</v>
      </c>
      <c r="I177" s="131">
        <f t="shared" si="25"/>
        <v>36730.19</v>
      </c>
      <c r="J177" s="132">
        <f t="shared" si="25"/>
        <v>884928.89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70" t="s">
        <v>376</v>
      </c>
      <c r="C181" s="170"/>
      <c r="D181" s="170"/>
      <c r="F181" s="85" t="s">
        <v>210</v>
      </c>
      <c r="G181" s="183"/>
      <c r="H181" s="183"/>
      <c r="I181" s="178" t="s">
        <v>388</v>
      </c>
      <c r="J181" s="178"/>
      <c r="L181" s="155"/>
    </row>
    <row r="182" spans="1:12" s="6" customFormat="1" ht="12.75" customHeight="1" hidden="1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0" ht="12.75" customHeight="1" hidden="1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0" ht="12.75" customHeight="1" hidden="1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0" ht="12.75" customHeight="1" hidden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sheetProtection/>
  <mergeCells count="60">
    <mergeCell ref="J72:J74"/>
    <mergeCell ref="F103:F105"/>
    <mergeCell ref="J103:J105"/>
    <mergeCell ref="F133:F135"/>
    <mergeCell ref="J133:J135"/>
    <mergeCell ref="C102:F102"/>
    <mergeCell ref="G102:J102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G187:H187"/>
    <mergeCell ref="G185:J185"/>
    <mergeCell ref="E186:F186"/>
    <mergeCell ref="G186:H186"/>
    <mergeCell ref="I186:J186"/>
    <mergeCell ref="I187:J187"/>
    <mergeCell ref="B9:H9"/>
    <mergeCell ref="B11:H11"/>
    <mergeCell ref="E184:F184"/>
    <mergeCell ref="G184:J184"/>
    <mergeCell ref="G181:H181"/>
    <mergeCell ref="I181:J181"/>
    <mergeCell ref="G182:H182"/>
    <mergeCell ref="J154:J156"/>
    <mergeCell ref="J41:J43"/>
    <mergeCell ref="F72:F74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2011-04-05T12:25:02Z</dcterms:created>
  <dcterms:modified xsi:type="dcterms:W3CDTF">2018-01-29T08:04:53Z</dcterms:modified>
  <cp:category/>
  <cp:version/>
  <cp:contentType/>
  <cp:contentStatus/>
</cp:coreProperties>
</file>