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0380" activeTab="0"/>
  </bookViews>
  <sheets>
    <sheet name="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<sst xmlns="http://schemas.openxmlformats.org/spreadsheetml/2006/main" count="430" uniqueCount="307">
  <si>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</si>
  <si>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</si>
  <si>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</si>
  <si>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</si>
  <si>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</si>
  <si>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</si>
  <si>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</si>
  <si>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</si>
  <si>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</si>
  <si>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</si>
  <si>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</si>
  <si>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</si>
  <si>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</si>
  <si>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</si>
  <si>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</si>
  <si>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</si>
  <si>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</si>
  <si>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</si>
  <si>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</si>
  <si>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</si>
  <si>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</si>
  <si>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</si>
  <si>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</si>
  <si>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</si>
  <si>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</si>
  <si>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</si>
  <si>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</si>
  <si>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</si>
  <si>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</si>
  <si>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</si>
  <si>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</si>
  <si>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</si>
  <si>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</si>
  <si>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</si>
  <si>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</si>
  <si>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</si>
  <si>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</si>
  <si>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</si>
  <si>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</si>
  <si>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</si>
  <si>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</si>
  <si>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</si>
  <si>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</si>
  <si>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</si>
  <si>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</si>
  <si>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</si>
  <si>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</si>
  <si>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</si>
  <si>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</si>
  <si>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</si>
  <si>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</si>
  <si>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</si>
  <si>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</si>
  <si>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</si>
  <si>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</si>
  <si>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</si>
  <si>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</si>
  <si>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</si>
  <si>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</si>
  <si>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</si>
  <si>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</si>
  <si>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</si>
  <si>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</si>
  <si>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</si>
  <si>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</si>
  <si>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</si>
  <si>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</si>
  <si>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</si>
  <si>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</si>
  <si>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</si>
  <si>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</si>
  <si>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</si>
  <si>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</si>
  <si>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</si>
  <si>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</si>
  <si>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</si>
  <si>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</si>
  <si>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</si>
  <si>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</si>
  <si>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</si>
  <si>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</si>
  <si>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</si>
  <si>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</si>
  <si>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</si>
  <si>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</si>
  <si>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</si>
  <si>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</si>
  <si>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</si>
  <si>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</si>
  <si>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</si>
  <si>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</si>
  <si>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</si>
  <si>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</si>
  <si>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</si>
  <si>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</si>
  <si>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</si>
  <si>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</si>
  <si>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</si>
  <si>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</si>
  <si>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</si>
  <si>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</si>
  <si>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</si>
  <si>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</si>
  <si>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</si>
  <si>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</si>
  <si>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</si>
  <si>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</si>
  <si>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</si>
  <si>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</si>
  <si>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</si>
  <si>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</si>
  <si>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</si>
  <si>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</si>
  <si>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</si>
  <si>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</si>
  <si>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</si>
  <si>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</si>
  <si>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</si>
  <si>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</si>
  <si>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</si>
  <si>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</si>
  <si>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</si>
  <si>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</si>
  <si>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</si>
  <si>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</si>
  <si>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</si>
  <si>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</si>
  <si>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</si>
  <si>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</si>
  <si>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</si>
  <si>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</si>
  <si>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</si>
  <si>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</si>
  <si>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</si>
  <si>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</si>
  <si>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</si>
  <si>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</si>
  <si>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</si>
  <si>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</si>
  <si>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</si>
  <si>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</si>
  <si>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</si>
  <si>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</si>
  <si>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</si>
  <si>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</si>
  <si>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</si>
  <si>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</si>
  <si>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</si>
  <si>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</si>
  <si>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</si>
  <si>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</si>
  <si>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</si>
  <si>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</si>
  <si>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</si>
  <si>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</si>
  <si>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</si>
  <si>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</si>
  <si>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</si>
  <si>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</si>
  <si>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</si>
  <si>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</si>
  <si>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</si>
  <si>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</si>
  <si>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</si>
  <si>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</si>
  <si>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</si>
  <si>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</si>
  <si>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</si>
  <si>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</si>
  <si>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</si>
  <si>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</si>
  <si>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</si>
  <si>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</si>
  <si>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</si>
  <si>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</si>
  <si>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</si>
  <si>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</si>
  <si>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</si>
  <si>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</si>
  <si>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</si>
  <si>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</si>
  <si>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</si>
  <si>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</si>
  <si>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</si>
  <si>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</si>
  <si>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</si>
  <si>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</si>
  <si>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</si>
  <si>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</si>
  <si>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</si>
  <si>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</si>
  <si>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</si>
  <si>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</si>
  <si>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</si>
  <si>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</si>
  <si>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</si>
  <si>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</si>
  <si>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</si>
  <si>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</si>
  <si>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</si>
  <si>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</si>
  <si>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</si>
  <si>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</si>
  <si>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</si>
  <si>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</si>
  <si>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</si>
  <si>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</si>
  <si>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</si>
  <si>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Максимова О. Н.</t>
  </si>
  <si>
    <t>ГОД</t>
  </si>
  <si>
    <t>5</t>
  </si>
  <si>
    <t>01.01.2021</t>
  </si>
  <si>
    <t>3</t>
  </si>
  <si>
    <t>500</t>
  </si>
  <si>
    <t>01 января 2021 г.</t>
  </si>
  <si>
    <t>Замула Н. А.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</si>
  <si>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</si>
  <si>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</si>
  <si>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</si>
  <si>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</si>
  <si>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</si>
  <si>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</si>
  <si>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</si>
  <si>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</si>
  <si>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</si>
  <si>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</si>
  <si>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</si>
  <si>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</si>
  <si>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</si>
  <si>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</si>
  <si>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</si>
  <si>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</si>
  <si>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</si>
  <si>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</si>
  <si>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</si>
  <si>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</si>
  <si>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</si>
  <si>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</si>
  <si>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</si>
  <si>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</si>
  <si>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</si>
  <si>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</si>
  <si>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</si>
  <si>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</si>
  <si>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</si>
  <si>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</si>
  <si>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</si>
  <si>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</si>
  <si>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</si>
  <si>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</si>
  <si>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</si>
  <si>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</si>
  <si>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</si>
  <si>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</si>
  <si>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</si>
  <si>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</si>
  <si>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</si>
  <si>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</si>
  <si>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</si>
  <si>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</si>
  <si>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</si>
  <si>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</si>
  <si>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</si>
  <si>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</si>
  <si>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</si>
  <si>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</si>
  <si>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</si>
  <si>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271</t>
  </si>
  <si>
    <t>Амортизация</t>
  </si>
  <si>
    <t>272</t>
  </si>
  <si>
    <t>Расходование материальных запасов</t>
  </si>
  <si>
    <t>Социальные пособия и компенсации персоналу в денежной форме</t>
  </si>
  <si>
    <t>266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</si>
  <si>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</si>
  <si>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</si>
  <si>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</si>
  <si>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</si>
  <si>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</si>
  <si>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</si>
  <si>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</si>
  <si>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</si>
  <si>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</si>
  <si>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</si>
  <si>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211</t>
  </si>
  <si>
    <t>Заработная плата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</si>
  <si>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</si>
  <si>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</si>
  <si>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</si>
  <si>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</si>
  <si>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</si>
  <si>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</si>
  <si>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</si>
  <si>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</si>
  <si>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</si>
  <si>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</si>
  <si>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131</t>
  </si>
  <si>
    <t>Доходы от оказания платных услуг (работ)</t>
  </si>
  <si>
    <t>Доходы от операционной аренды</t>
  </si>
  <si>
    <t>121</t>
  </si>
  <si>
    <t>отдел образования Администрации Куйбышевского района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</si>
  <si>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</si>
  <si>
    <t>24232175</t>
  </si>
  <si>
    <t>60627405</t>
  </si>
  <si>
    <t>02114601</t>
  </si>
  <si>
    <t>6117000028</t>
  </si>
  <si>
    <t>907</t>
  </si>
  <si>
    <t>"21"  января 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</si>
</sst>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72" fontId="3" fillId="0" borderId="14" xfId="0" applyNumberFormat="1" applyFont="1" applyBorder="1" applyAlignment="1" applyProtection="1">
      <alignment horizontal="right"/>
      <protection locked="0"/>
    </xf>
    <xf numFmtId="172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72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 applyProtection="1">
      <alignment horizontal="center"/>
      <protection locked="0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72" fontId="3" fillId="42" borderId="14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Border="1" applyAlignment="1" applyProtection="1">
      <alignment horizontal="right"/>
      <protection locked="0"/>
    </xf>
    <xf numFmtId="172" fontId="3" fillId="0" borderId="14" xfId="0" applyNumberFormat="1" applyFont="1" applyFill="1" applyBorder="1" applyAlignment="1" applyProtection="1">
      <alignment horizontal="right"/>
      <protection locked="0"/>
    </xf>
    <xf numFmtId="172" fontId="3" fillId="0" borderId="19" xfId="0" applyNumberFormat="1" applyFont="1" applyBorder="1" applyAlignment="1" applyProtection="1">
      <alignment horizontal="right"/>
      <protection locked="0"/>
    </xf>
    <xf numFmtId="172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72" fontId="3" fillId="43" borderId="19" xfId="0" applyNumberFormat="1" applyFont="1" applyFill="1" applyBorder="1" applyAlignment="1" applyProtection="1">
      <alignment horizontal="right"/>
      <protection/>
    </xf>
    <xf numFmtId="172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72" fontId="3" fillId="44" borderId="14" xfId="0" applyNumberFormat="1" applyFont="1" applyFill="1" applyBorder="1" applyAlignment="1" applyProtection="1">
      <alignment horizontal="right"/>
      <protection/>
    </xf>
    <xf numFmtId="172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horizontal="right"/>
      <protection/>
    </xf>
    <xf numFmtId="172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72" fontId="3" fillId="44" borderId="19" xfId="0" applyNumberFormat="1" applyFont="1" applyFill="1" applyBorder="1" applyAlignment="1" applyProtection="1">
      <alignment horizontal="right"/>
      <protection/>
    </xf>
    <xf numFmtId="172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72" fontId="3" fillId="0" borderId="14" xfId="0" applyNumberFormat="1" applyFont="1" applyBorder="1" applyAlignment="1" applyProtection="1">
      <alignment horizontal="right"/>
      <protection/>
    </xf>
    <xf numFmtId="172" fontId="3" fillId="44" borderId="14" xfId="0" applyNumberFormat="1" applyFont="1" applyFill="1" applyBorder="1" applyAlignment="1" applyProtection="1">
      <alignment horizontal="right"/>
      <protection/>
    </xf>
    <xf numFmtId="172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72" fontId="3" fillId="43" borderId="14" xfId="0" applyNumberFormat="1" applyFont="1" applyFill="1" applyBorder="1" applyAlignment="1" applyProtection="1">
      <alignment horizontal="right"/>
      <protection/>
    </xf>
    <xf numFmtId="172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172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72" fontId="3" fillId="46" borderId="14" xfId="0" applyNumberFormat="1" applyFont="1" applyFill="1" applyBorder="1" applyAlignment="1" applyProtection="1">
      <alignment horizontal="right"/>
      <protection/>
    </xf>
    <xf numFmtId="172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72" fontId="3" fillId="44" borderId="15" xfId="0" applyNumberFormat="1" applyFont="1" applyFill="1" applyBorder="1" applyAlignment="1" applyProtection="1">
      <alignment horizontal="right"/>
      <protection/>
    </xf>
    <xf numFmtId="172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72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72" fontId="3" fillId="46" borderId="14" xfId="0" applyNumberFormat="1" applyFont="1" applyFill="1" applyBorder="1" applyAlignment="1" applyProtection="1">
      <alignment horizontal="right"/>
      <protection/>
    </xf>
    <xf numFmtId="172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72" fontId="3" fillId="43" borderId="14" xfId="0" applyNumberFormat="1" applyFont="1" applyFill="1" applyBorder="1" applyAlignment="1" applyProtection="1">
      <alignment horizontal="right"/>
      <protection/>
    </xf>
    <xf numFmtId="172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72" fontId="3" fillId="43" borderId="19" xfId="0" applyNumberFormat="1" applyFont="1" applyFill="1" applyBorder="1" applyAlignment="1" applyProtection="1">
      <alignment horizontal="right"/>
      <protection/>
    </xf>
    <xf numFmtId="172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72" fontId="3" fillId="47" borderId="14" xfId="0" applyNumberFormat="1" applyFont="1" applyFill="1" applyBorder="1" applyAlignment="1" applyProtection="1">
      <alignment horizontal="right"/>
      <protection locked="0"/>
    </xf>
    <xf numFmtId="172" fontId="3" fillId="48" borderId="34" xfId="0" applyNumberFormat="1" applyFont="1" applyFill="1" applyBorder="1" applyAlignment="1" applyProtection="1">
      <alignment horizontal="right"/>
      <protection/>
    </xf>
    <xf numFmtId="0" fontId="3" fillId="47" borderId="0" xfId="0" applyFont="1" applyFill="1" applyAlignment="1">
      <alignment/>
    </xf>
    <xf numFmtId="172" fontId="3" fillId="47" borderId="14" xfId="0" applyNumberFormat="1" applyFont="1" applyFill="1" applyBorder="1" applyAlignment="1" applyProtection="1">
      <alignment horizontal="right"/>
      <protection locked="0"/>
    </xf>
    <xf numFmtId="49" fontId="3" fillId="47" borderId="32" xfId="0" applyNumberFormat="1" applyFont="1" applyFill="1" applyBorder="1" applyAlignment="1" applyProtection="1">
      <alignment horizontal="left" wrapText="1" indent="4"/>
      <protection/>
    </xf>
    <xf numFmtId="49" fontId="3" fillId="47" borderId="33" xfId="0" applyNumberFormat="1" applyFont="1" applyFill="1" applyBorder="1" applyAlignment="1" applyProtection="1">
      <alignment horizontal="center"/>
      <protection/>
    </xf>
    <xf numFmtId="49" fontId="3" fillId="47" borderId="14" xfId="0" applyNumberFormat="1" applyFont="1" applyFill="1" applyBorder="1" applyAlignment="1" applyProtection="1">
      <alignment horizontal="center"/>
      <protection locked="0"/>
    </xf>
    <xf numFmtId="172" fontId="3" fillId="48" borderId="34" xfId="0" applyNumberFormat="1" applyFont="1" applyFill="1" applyBorder="1" applyAlignment="1" applyProtection="1">
      <alignment horizontal="right"/>
      <protection/>
    </xf>
    <xf numFmtId="172" fontId="3" fillId="49" borderId="14" xfId="0" applyNumberFormat="1" applyFont="1" applyFill="1" applyBorder="1" applyAlignment="1" applyProtection="1">
      <alignment horizontal="right"/>
      <protection/>
    </xf>
    <xf numFmtId="49" fontId="7" fillId="47" borderId="0" xfId="0" applyNumberFormat="1" applyFont="1" applyFill="1" applyBorder="1" applyAlignment="1">
      <alignment horizontal="left" indent="1"/>
    </xf>
    <xf numFmtId="49" fontId="7" fillId="47" borderId="38" xfId="0" applyNumberFormat="1" applyFont="1" applyFill="1" applyBorder="1" applyAlignment="1">
      <alignment horizontal="left" indent="1"/>
    </xf>
    <xf numFmtId="14" fontId="7" fillId="47" borderId="0" xfId="0" applyNumberFormat="1" applyFont="1" applyFill="1" applyBorder="1" applyAlignment="1">
      <alignment horizontal="left" indent="1"/>
    </xf>
    <xf numFmtId="14" fontId="7" fillId="47" borderId="38" xfId="0" applyNumberFormat="1" applyFont="1" applyFill="1" applyBorder="1" applyAlignment="1">
      <alignment horizontal="left" indent="1"/>
    </xf>
    <xf numFmtId="49" fontId="7" fillId="47" borderId="39" xfId="0" applyNumberFormat="1" applyFont="1" applyFill="1" applyBorder="1" applyAlignment="1">
      <alignment horizontal="left" wrapText="1" indent="1"/>
    </xf>
    <xf numFmtId="49" fontId="7" fillId="47" borderId="40" xfId="0" applyNumberFormat="1" applyFont="1" applyFill="1" applyBorder="1" applyAlignment="1">
      <alignment horizontal="left" wrapText="1" indent="1"/>
    </xf>
    <xf numFmtId="0" fontId="0" fillId="47" borderId="41" xfId="0" applyFont="1" applyFill="1" applyBorder="1" applyAlignment="1">
      <alignment horizontal="center"/>
    </xf>
    <xf numFmtId="49" fontId="0" fillId="47" borderId="41" xfId="0" applyNumberFormat="1" applyFont="1" applyFill="1" applyBorder="1" applyAlignment="1">
      <alignment horizontal="left" indent="1"/>
    </xf>
    <xf numFmtId="0" fontId="27" fillId="47" borderId="42" xfId="0" applyFont="1" applyFill="1" applyBorder="1" applyAlignment="1">
      <alignment horizontal="right"/>
    </xf>
    <xf numFmtId="0" fontId="27" fillId="47" borderId="0" xfId="0" applyFont="1" applyFill="1" applyBorder="1" applyAlignment="1">
      <alignment horizontal="right"/>
    </xf>
    <xf numFmtId="0" fontId="27" fillId="47" borderId="43" xfId="0" applyFont="1" applyFill="1" applyBorder="1" applyAlignment="1">
      <alignment horizontal="right"/>
    </xf>
    <xf numFmtId="0" fontId="27" fillId="47" borderId="39" xfId="0" applyFont="1" applyFill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7" borderId="47" xfId="0" applyFont="1" applyFill="1" applyBorder="1" applyAlignment="1">
      <alignment horizontal="right"/>
    </xf>
    <xf numFmtId="0" fontId="27" fillId="47" borderId="41" xfId="0" applyFont="1" applyFill="1" applyBorder="1" applyAlignment="1">
      <alignment horizontal="right"/>
    </xf>
    <xf numFmtId="49" fontId="7" fillId="47" borderId="41" xfId="0" applyNumberFormat="1" applyFont="1" applyFill="1" applyBorder="1" applyAlignment="1">
      <alignment horizontal="left" indent="1"/>
    </xf>
    <xf numFmtId="49" fontId="7" fillId="47" borderId="4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172</xdr:row>
      <xdr:rowOff>57150</xdr:rowOff>
    </xdr:from>
    <xdr:to>
      <xdr:col>4</xdr:col>
      <xdr:colOff>1190625</xdr:colOff>
      <xdr:row>172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290887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84"/>
  <sheetViews>
    <sheetView tabSelected="1" view="pageBreakPreview" zoomScaleSheetLayoutView="100" zoomScalePageLayoutView="0" workbookViewId="0" topLeftCell="A1">
      <selection activeCell="B161" sqref="B161"/>
    </sheetView>
  </sheetViews>
  <sheetFormatPr defaultColWidth="9.00390625" defaultRowHeight="12.75"/>
  <cols>
    <col min="1" max="1" width="0.875" style="1" customWidth="1"/>
    <col min="2" max="2" width="62.25390625" style="13" customWidth="1"/>
    <col min="3" max="3" width="4.75390625" style="13" customWidth="1"/>
    <col min="4" max="4" width="5.625" style="13" customWidth="1"/>
    <col min="5" max="6" width="17.75390625" style="13" customWidth="1"/>
    <col min="7" max="8" width="17.75390625" style="12" customWidth="1"/>
    <col min="9" max="9" width="9.125" style="1" hidden="1" customWidth="1"/>
    <col min="10" max="10" width="10.25390625" style="1" hidden="1" customWidth="1"/>
    <col min="11" max="11" width="0.875" style="1" customWidth="1"/>
    <col min="12" max="16384" width="9.125" style="1" customWidth="1"/>
  </cols>
  <sheetData>
    <row r="1" ht="4.5" customHeight="1" thickBot="1"/>
    <row r="2" spans="2:10" ht="15.75">
      <c r="B2" s="186" t="s">
        <v>0</v>
      </c>
      <c r="C2" s="187"/>
      <c r="D2" s="187"/>
      <c r="E2" s="187"/>
      <c r="F2" s="187"/>
      <c r="G2" s="188"/>
      <c r="H2" s="40" t="s">
        <v>1</v>
      </c>
      <c r="I2" s="6"/>
      <c r="J2" s="3" t="s">
        <v>133</v>
      </c>
    </row>
    <row r="3" spans="2:10" ht="15">
      <c r="B3" s="2"/>
      <c r="C3" s="2"/>
      <c r="D3" s="2"/>
      <c r="E3" s="2"/>
      <c r="F3" s="2"/>
      <c r="G3" s="7" t="s">
        <v>104</v>
      </c>
      <c r="H3" s="41" t="s">
        <v>2</v>
      </c>
      <c r="I3" s="6" t="s">
        <v>210</v>
      </c>
      <c r="J3" s="3" t="s">
        <v>132</v>
      </c>
    </row>
    <row r="4" spans="2:10" ht="15">
      <c r="B4" s="4"/>
      <c r="C4" s="3" t="s">
        <v>109</v>
      </c>
      <c r="D4" s="192" t="s">
        <v>214</v>
      </c>
      <c r="E4" s="192"/>
      <c r="F4" s="3"/>
      <c r="G4" s="7" t="s">
        <v>105</v>
      </c>
      <c r="H4" s="37">
        <v>44197</v>
      </c>
      <c r="I4" s="6" t="s">
        <v>213</v>
      </c>
      <c r="J4" s="3" t="s">
        <v>134</v>
      </c>
    </row>
    <row r="5" spans="2:10" ht="51" customHeight="1">
      <c r="B5" s="5" t="s">
        <v>110</v>
      </c>
      <c r="C5" s="194" t="s">
        <v>300</v>
      </c>
      <c r="D5" s="194"/>
      <c r="E5" s="194"/>
      <c r="F5" s="194"/>
      <c r="G5" s="7" t="s">
        <v>106</v>
      </c>
      <c r="H5" s="36" t="s">
        <v>301</v>
      </c>
      <c r="I5" s="6" t="s">
        <v>211</v>
      </c>
      <c r="J5" s="3" t="s">
        <v>135</v>
      </c>
    </row>
    <row r="6" spans="2:10" ht="29.25" customHeight="1">
      <c r="B6" s="5" t="s">
        <v>111</v>
      </c>
      <c r="C6" s="195"/>
      <c r="D6" s="195"/>
      <c r="E6" s="195"/>
      <c r="F6" s="195"/>
      <c r="G6" s="7" t="s">
        <v>124</v>
      </c>
      <c r="H6" s="151">
        <v>6117000910</v>
      </c>
      <c r="I6" s="6"/>
      <c r="J6" s="3" t="s">
        <v>136</v>
      </c>
    </row>
    <row r="7" spans="2:10" ht="45" customHeight="1">
      <c r="B7" s="5" t="s">
        <v>112</v>
      </c>
      <c r="C7" s="195" t="s">
        <v>299</v>
      </c>
      <c r="D7" s="195"/>
      <c r="E7" s="195"/>
      <c r="F7" s="195"/>
      <c r="G7" s="7" t="s">
        <v>125</v>
      </c>
      <c r="H7" s="35" t="s">
        <v>302</v>
      </c>
      <c r="I7" s="6" t="s">
        <v>212</v>
      </c>
      <c r="J7" s="3" t="s">
        <v>137</v>
      </c>
    </row>
    <row r="8" spans="3:10" ht="15">
      <c r="C8" s="193" t="s">
        <v>299</v>
      </c>
      <c r="D8" s="193"/>
      <c r="E8" s="193"/>
      <c r="F8" s="193"/>
      <c r="G8" s="7" t="s">
        <v>106</v>
      </c>
      <c r="H8" s="36" t="s">
        <v>303</v>
      </c>
      <c r="I8" s="6"/>
      <c r="J8" s="3" t="s">
        <v>138</v>
      </c>
    </row>
    <row r="9" spans="2:10" ht="28.5" customHeight="1">
      <c r="B9" s="5" t="s">
        <v>113</v>
      </c>
      <c r="C9" s="194"/>
      <c r="D9" s="194"/>
      <c r="E9" s="194"/>
      <c r="F9" s="194"/>
      <c r="G9" s="7" t="s">
        <v>124</v>
      </c>
      <c r="H9" s="36" t="s">
        <v>304</v>
      </c>
      <c r="I9" s="6"/>
      <c r="J9" s="3" t="s">
        <v>139</v>
      </c>
    </row>
    <row r="10" spans="2:10" ht="15">
      <c r="B10" s="8" t="s">
        <v>3</v>
      </c>
      <c r="C10"/>
      <c r="D10" s="6"/>
      <c r="E10" s="9"/>
      <c r="F10" s="9"/>
      <c r="G10" s="7" t="s">
        <v>107</v>
      </c>
      <c r="H10" s="152" t="s">
        <v>305</v>
      </c>
      <c r="I10" s="6" t="s">
        <v>209</v>
      </c>
      <c r="J10" s="3" t="s">
        <v>140</v>
      </c>
    </row>
    <row r="11" spans="2:10" ht="15.75" thickBot="1">
      <c r="B11" s="4" t="s">
        <v>202</v>
      </c>
      <c r="C11"/>
      <c r="D11" s="6"/>
      <c r="E11" s="9"/>
      <c r="F11" s="9"/>
      <c r="G11" s="7" t="s">
        <v>108</v>
      </c>
      <c r="H11" s="10">
        <v>383</v>
      </c>
      <c r="I11" s="6"/>
      <c r="J11" s="3" t="s">
        <v>141</v>
      </c>
    </row>
    <row r="12" spans="2:10" ht="15">
      <c r="B12" s="9"/>
      <c r="C12" s="9"/>
      <c r="D12" s="9"/>
      <c r="E12" s="9"/>
      <c r="F12" s="9"/>
      <c r="G12" s="9"/>
      <c r="H12" s="9"/>
      <c r="I12" s="6"/>
      <c r="J12" s="3" t="s">
        <v>142</v>
      </c>
    </row>
    <row r="13" spans="2:10" s="3" customFormat="1" ht="12" customHeight="1">
      <c r="B13" s="53"/>
      <c r="C13" s="54" t="s">
        <v>4</v>
      </c>
      <c r="D13" s="189" t="s">
        <v>5</v>
      </c>
      <c r="E13" s="55" t="s">
        <v>6</v>
      </c>
      <c r="F13" s="55" t="s">
        <v>126</v>
      </c>
      <c r="G13" s="56" t="s">
        <v>129</v>
      </c>
      <c r="H13" s="57"/>
      <c r="I13" s="6"/>
      <c r="J13" s="3" t="s">
        <v>143</v>
      </c>
    </row>
    <row r="14" spans="2:10" s="3" customFormat="1" ht="12" customHeight="1">
      <c r="B14" s="58" t="s">
        <v>7</v>
      </c>
      <c r="C14" s="59" t="s">
        <v>8</v>
      </c>
      <c r="D14" s="190"/>
      <c r="E14" s="60" t="s">
        <v>9</v>
      </c>
      <c r="F14" s="60" t="s">
        <v>127</v>
      </c>
      <c r="G14" s="61" t="s">
        <v>130</v>
      </c>
      <c r="H14" s="62" t="s">
        <v>10</v>
      </c>
      <c r="I14" s="6" t="s">
        <v>215</v>
      </c>
      <c r="J14" s="3" t="s">
        <v>144</v>
      </c>
    </row>
    <row r="15" spans="2:10" s="3" customFormat="1" ht="12" customHeight="1">
      <c r="B15" s="63"/>
      <c r="C15" s="59" t="s">
        <v>11</v>
      </c>
      <c r="D15" s="191"/>
      <c r="E15" s="64" t="s">
        <v>12</v>
      </c>
      <c r="F15" s="60" t="s">
        <v>128</v>
      </c>
      <c r="G15" s="61" t="s">
        <v>131</v>
      </c>
      <c r="H15" s="62"/>
      <c r="I15" s="6"/>
      <c r="J15" s="3" t="s">
        <v>145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146</v>
      </c>
    </row>
    <row r="17" spans="2:8" s="3" customFormat="1" ht="24">
      <c r="B17" s="69" t="s">
        <v>232</v>
      </c>
      <c r="C17" s="70" t="s">
        <v>15</v>
      </c>
      <c r="D17" s="71" t="s">
        <v>16</v>
      </c>
      <c r="E17" s="72">
        <f>E18+E21+E24+E27+E31+E34+E42+E45</f>
        <v>3025430.67</v>
      </c>
      <c r="F17" s="72">
        <f>F18+F21+F24+F27+F31+F34+F42+F45</f>
        <v>14654984.16</v>
      </c>
      <c r="G17" s="72">
        <f>G18+G21+G24+G27+G31+G34+G42+G45</f>
        <v>233191.2</v>
      </c>
      <c r="H17" s="73">
        <f>H18+H21+H24+H27+H31+H34+H42+H45</f>
        <v>17913606.03</v>
      </c>
    </row>
    <row r="18" spans="2:8" s="3" customFormat="1" ht="24">
      <c r="B18" s="74" t="s">
        <v>231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9256.2</v>
      </c>
      <c r="H18" s="78">
        <f>SUM(H19:H20)</f>
        <v>9256.2</v>
      </c>
    </row>
    <row r="19" spans="2:8" s="3" customFormat="1" ht="11.25">
      <c r="B19" s="150" t="s">
        <v>297</v>
      </c>
      <c r="C19" s="79" t="s">
        <v>17</v>
      </c>
      <c r="D19" s="148" t="s">
        <v>298</v>
      </c>
      <c r="E19" s="48"/>
      <c r="F19" s="48"/>
      <c r="G19" s="49">
        <v>9256.2</v>
      </c>
      <c r="H19" s="82">
        <f>SUM(E19:G19)</f>
        <v>9256.2</v>
      </c>
    </row>
    <row r="20" spans="2:8" s="3" customFormat="1" ht="11.25" hidden="1">
      <c r="B20" s="83"/>
      <c r="C20" s="79"/>
      <c r="D20" s="80"/>
      <c r="E20" s="48"/>
      <c r="F20" s="48"/>
      <c r="G20" s="81"/>
      <c r="H20" s="82"/>
    </row>
    <row r="21" spans="2:8" s="3" customFormat="1" ht="24">
      <c r="B21" s="74" t="s">
        <v>233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14522200</v>
      </c>
      <c r="G21" s="77">
        <f>SUM(G22:G23)</f>
        <v>0</v>
      </c>
      <c r="H21" s="78">
        <f>SUM(H22:H23)</f>
        <v>14522200</v>
      </c>
    </row>
    <row r="22" spans="2:8" s="3" customFormat="1" ht="11.25">
      <c r="B22" s="150" t="s">
        <v>296</v>
      </c>
      <c r="C22" s="79" t="s">
        <v>19</v>
      </c>
      <c r="D22" s="148" t="s">
        <v>295</v>
      </c>
      <c r="E22" s="48"/>
      <c r="F22" s="50">
        <v>14522200</v>
      </c>
      <c r="G22" s="50"/>
      <c r="H22" s="82">
        <f>SUM(E22:G22)</f>
        <v>14522200</v>
      </c>
    </row>
    <row r="23" spans="2:8" s="3" customFormat="1" ht="11.25" hidden="1">
      <c r="B23" s="83"/>
      <c r="C23" s="79"/>
      <c r="D23" s="80"/>
      <c r="E23" s="48"/>
      <c r="F23" s="84"/>
      <c r="G23" s="84"/>
      <c r="H23" s="82"/>
    </row>
    <row r="24" spans="2:8" s="3" customFormat="1" ht="24">
      <c r="B24" s="74" t="s">
        <v>234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1"/>
      <c r="C25" s="162"/>
      <c r="D25" s="163"/>
      <c r="E25" s="165"/>
      <c r="F25" s="165"/>
      <c r="G25" s="160"/>
      <c r="H25" s="164">
        <f>SUM(E25:G25)</f>
        <v>0</v>
      </c>
      <c r="I25" s="159"/>
      <c r="J25" s="159"/>
    </row>
    <row r="26" spans="2:8" s="3" customFormat="1" ht="11.25" hidden="1">
      <c r="B26" s="83"/>
      <c r="C26" s="79"/>
      <c r="D26" s="80"/>
      <c r="E26" s="48"/>
      <c r="F26" s="48"/>
      <c r="G26" s="81"/>
      <c r="H26" s="82"/>
    </row>
    <row r="27" spans="2:8" s="3" customFormat="1" ht="24">
      <c r="B27" s="74" t="s">
        <v>235</v>
      </c>
      <c r="C27" s="75" t="s">
        <v>23</v>
      </c>
      <c r="D27" s="76" t="s">
        <v>24</v>
      </c>
      <c r="E27" s="77">
        <f>SUM(E28:E30)</f>
        <v>3025430.67</v>
      </c>
      <c r="F27" s="77">
        <f>SUM(F28:F30)</f>
        <v>0</v>
      </c>
      <c r="G27" s="77">
        <f>SUM(G28:G30)</f>
        <v>223935</v>
      </c>
      <c r="H27" s="78">
        <f>SUM(H28:H30)</f>
        <v>3249365.67</v>
      </c>
    </row>
    <row r="28" spans="2:8" s="3" customFormat="1" ht="22.5">
      <c r="B28" s="150" t="s">
        <v>292</v>
      </c>
      <c r="C28" s="79" t="s">
        <v>23</v>
      </c>
      <c r="D28" s="148" t="s">
        <v>291</v>
      </c>
      <c r="E28" s="50">
        <v>3025430.67</v>
      </c>
      <c r="F28" s="48"/>
      <c r="G28" s="50"/>
      <c r="H28" s="82">
        <f>SUM(E28:G28)</f>
        <v>3025430.67</v>
      </c>
    </row>
    <row r="29" spans="2:8" s="3" customFormat="1" ht="33.75">
      <c r="B29" s="150" t="s">
        <v>294</v>
      </c>
      <c r="C29" s="79" t="s">
        <v>23</v>
      </c>
      <c r="D29" s="148" t="s">
        <v>293</v>
      </c>
      <c r="E29" s="50"/>
      <c r="F29" s="48"/>
      <c r="G29" s="50">
        <v>223935</v>
      </c>
      <c r="H29" s="82">
        <f>SUM(E29:G29)</f>
        <v>223935</v>
      </c>
    </row>
    <row r="30" spans="2:8" s="3" customFormat="1" ht="11.25" hidden="1">
      <c r="B30" s="83"/>
      <c r="C30" s="79"/>
      <c r="D30" s="80"/>
      <c r="E30" s="84"/>
      <c r="F30" s="48"/>
      <c r="G30" s="84"/>
      <c r="H30" s="82"/>
    </row>
    <row r="31" spans="2:8" s="3" customFormat="1" ht="24">
      <c r="B31" s="74" t="s">
        <v>257</v>
      </c>
      <c r="C31" s="75" t="s">
        <v>171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>
      <c r="B32" s="161"/>
      <c r="C32" s="162"/>
      <c r="D32" s="163"/>
      <c r="E32" s="160"/>
      <c r="F32" s="160"/>
      <c r="G32" s="160"/>
      <c r="H32" s="164">
        <f>SUM(E32:G32)</f>
        <v>0</v>
      </c>
      <c r="I32" s="159"/>
      <c r="J32" s="159"/>
    </row>
    <row r="33" spans="2:8" s="3" customFormat="1" ht="11.25" hidden="1">
      <c r="B33" s="83"/>
      <c r="C33" s="79"/>
      <c r="D33" s="80"/>
      <c r="E33" s="84"/>
      <c r="F33" s="84"/>
      <c r="G33" s="84"/>
      <c r="H33" s="82"/>
    </row>
    <row r="34" spans="2:8" s="3" customFormat="1" ht="24">
      <c r="B34" s="74" t="s">
        <v>236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61"/>
      <c r="C35" s="162"/>
      <c r="D35" s="163"/>
      <c r="E35" s="160"/>
      <c r="F35" s="160"/>
      <c r="G35" s="160"/>
      <c r="H35" s="164">
        <f>SUM(E35:G35)</f>
        <v>0</v>
      </c>
      <c r="I35" s="159"/>
      <c r="J35" s="159"/>
    </row>
    <row r="36" spans="2:8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167</v>
      </c>
    </row>
    <row r="38" spans="2:10" s="3" customFormat="1" ht="12" customHeight="1">
      <c r="B38" s="53"/>
      <c r="C38" s="54" t="s">
        <v>4</v>
      </c>
      <c r="D38" s="189" t="s">
        <v>5</v>
      </c>
      <c r="E38" s="55" t="s">
        <v>6</v>
      </c>
      <c r="F38" s="55" t="s">
        <v>126</v>
      </c>
      <c r="G38" s="56" t="s">
        <v>129</v>
      </c>
      <c r="H38" s="91"/>
      <c r="J38" s="46" t="s">
        <v>168</v>
      </c>
    </row>
    <row r="39" spans="2:10" s="3" customFormat="1" ht="12" customHeight="1">
      <c r="B39" s="58" t="s">
        <v>7</v>
      </c>
      <c r="C39" s="59" t="s">
        <v>8</v>
      </c>
      <c r="D39" s="190"/>
      <c r="E39" s="60" t="s">
        <v>9</v>
      </c>
      <c r="F39" s="60" t="s">
        <v>127</v>
      </c>
      <c r="G39" s="61" t="s">
        <v>130</v>
      </c>
      <c r="H39" s="92" t="s">
        <v>10</v>
      </c>
      <c r="J39" s="47" t="s">
        <v>169</v>
      </c>
    </row>
    <row r="40" spans="2:10" s="3" customFormat="1" ht="12" customHeight="1">
      <c r="B40" s="63"/>
      <c r="C40" s="59" t="s">
        <v>11</v>
      </c>
      <c r="D40" s="191"/>
      <c r="E40" s="64" t="s">
        <v>12</v>
      </c>
      <c r="F40" s="60" t="s">
        <v>128</v>
      </c>
      <c r="G40" s="61" t="s">
        <v>131</v>
      </c>
      <c r="H40" s="92"/>
      <c r="J40" s="47" t="s">
        <v>170</v>
      </c>
    </row>
    <row r="41" spans="2:8" s="3" customFormat="1" ht="1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8" s="3" customFormat="1" ht="24">
      <c r="B42" s="93" t="s">
        <v>237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154"/>
      <c r="C43" s="155"/>
      <c r="D43" s="156"/>
      <c r="E43" s="157"/>
      <c r="F43" s="157"/>
      <c r="G43" s="157"/>
      <c r="H43" s="158">
        <f>SUM(E43:G43)</f>
        <v>0</v>
      </c>
      <c r="I43" s="159"/>
      <c r="J43" s="159"/>
    </row>
    <row r="44" spans="2:8" s="3" customFormat="1" ht="11.25" hidden="1">
      <c r="B44" s="101"/>
      <c r="C44" s="97"/>
      <c r="D44" s="98"/>
      <c r="E44" s="102"/>
      <c r="F44" s="99"/>
      <c r="G44" s="99"/>
      <c r="H44" s="100"/>
    </row>
    <row r="45" spans="2:8" s="3" customFormat="1" ht="36">
      <c r="B45" s="74" t="s">
        <v>238</v>
      </c>
      <c r="C45" s="75" t="s">
        <v>172</v>
      </c>
      <c r="D45" s="76" t="s">
        <v>33</v>
      </c>
      <c r="E45" s="103">
        <f>SUM(E46:E47)</f>
        <v>0</v>
      </c>
      <c r="F45" s="103">
        <f>SUM(F46:F47)</f>
        <v>132784.16</v>
      </c>
      <c r="G45" s="103">
        <f>SUM(G46:G47)</f>
        <v>0</v>
      </c>
      <c r="H45" s="104">
        <f>SUM(H46:H47)</f>
        <v>132784.16</v>
      </c>
    </row>
    <row r="46" spans="2:8" s="3" customFormat="1" ht="33.75">
      <c r="B46" s="96" t="s">
        <v>290</v>
      </c>
      <c r="C46" s="97" t="s">
        <v>172</v>
      </c>
      <c r="D46" s="149" t="s">
        <v>289</v>
      </c>
      <c r="E46" s="39"/>
      <c r="F46" s="39">
        <v>132784.16</v>
      </c>
      <c r="G46" s="39"/>
      <c r="H46" s="100">
        <f>SUM(E46:G46)</f>
        <v>132784.16</v>
      </c>
    </row>
    <row r="47" spans="2:8" s="3" customFormat="1" ht="11.25" hidden="1">
      <c r="B47" s="101"/>
      <c r="C47" s="97"/>
      <c r="D47" s="98"/>
      <c r="E47" s="102"/>
      <c r="F47" s="99"/>
      <c r="G47" s="99"/>
      <c r="H47" s="100"/>
    </row>
    <row r="48" spans="2:8" s="3" customFormat="1" ht="24">
      <c r="B48" s="105" t="s">
        <v>239</v>
      </c>
      <c r="C48" s="75" t="s">
        <v>24</v>
      </c>
      <c r="D48" s="76" t="s">
        <v>29</v>
      </c>
      <c r="E48" s="106">
        <f>E49+E54+E61+E64+E67+E70+E73+E77+E85</f>
        <v>2578139.26</v>
      </c>
      <c r="F48" s="106">
        <f>F49+F54+F61+F64+F67+F70+F73+F77+F85</f>
        <v>17253726.42</v>
      </c>
      <c r="G48" s="106">
        <f>G49+G54+G61+G64+G67+G70+G73+G77+G85</f>
        <v>247056.16</v>
      </c>
      <c r="H48" s="107">
        <f>H49+H54+H61+H64+H67+H70+H73+H77+H85</f>
        <v>20078921.84</v>
      </c>
    </row>
    <row r="49" spans="2:8" s="3" customFormat="1" ht="24">
      <c r="B49" s="74" t="s">
        <v>229</v>
      </c>
      <c r="C49" s="75" t="s">
        <v>30</v>
      </c>
      <c r="D49" s="76" t="s">
        <v>31</v>
      </c>
      <c r="E49" s="103">
        <f>SUM(E50:E53)</f>
        <v>1273300.52</v>
      </c>
      <c r="F49" s="103">
        <f>SUM(F50:F53)</f>
        <v>12072807.52</v>
      </c>
      <c r="G49" s="103">
        <f>SUM(G50:G53)</f>
        <v>0</v>
      </c>
      <c r="H49" s="104">
        <f>SUM(H50:H53)</f>
        <v>13346108.04</v>
      </c>
    </row>
    <row r="50" spans="2:8" s="3" customFormat="1" ht="11.25">
      <c r="B50" s="96" t="s">
        <v>284</v>
      </c>
      <c r="C50" s="97" t="s">
        <v>30</v>
      </c>
      <c r="D50" s="149" t="s">
        <v>283</v>
      </c>
      <c r="E50" s="33">
        <v>979029.37</v>
      </c>
      <c r="F50" s="33">
        <v>9274841.17</v>
      </c>
      <c r="G50" s="33"/>
      <c r="H50" s="100">
        <f>SUM(E50:G50)</f>
        <v>10253870.54</v>
      </c>
    </row>
    <row r="51" spans="2:8" s="3" customFormat="1" ht="11.25">
      <c r="B51" s="96" t="s">
        <v>286</v>
      </c>
      <c r="C51" s="97" t="s">
        <v>30</v>
      </c>
      <c r="D51" s="149" t="s">
        <v>285</v>
      </c>
      <c r="E51" s="33"/>
      <c r="F51" s="33">
        <v>876.52</v>
      </c>
      <c r="G51" s="33"/>
      <c r="H51" s="100">
        <f>SUM(E51:G51)</f>
        <v>876.52</v>
      </c>
    </row>
    <row r="52" spans="2:8" s="3" customFormat="1" ht="11.25">
      <c r="B52" s="96" t="s">
        <v>288</v>
      </c>
      <c r="C52" s="97" t="s">
        <v>30</v>
      </c>
      <c r="D52" s="149" t="s">
        <v>287</v>
      </c>
      <c r="E52" s="33">
        <v>294271.15</v>
      </c>
      <c r="F52" s="33">
        <v>2797089.83</v>
      </c>
      <c r="G52" s="33"/>
      <c r="H52" s="100">
        <f>SUM(E52:G52)</f>
        <v>3091360.98</v>
      </c>
    </row>
    <row r="53" spans="2:8" s="3" customFormat="1" ht="12" customHeight="1" hidden="1">
      <c r="B53" s="101"/>
      <c r="C53" s="97"/>
      <c r="D53" s="98"/>
      <c r="E53" s="102"/>
      <c r="F53" s="102"/>
      <c r="G53" s="102"/>
      <c r="H53" s="100"/>
    </row>
    <row r="54" spans="2:8" s="3" customFormat="1" ht="24">
      <c r="B54" s="74" t="s">
        <v>230</v>
      </c>
      <c r="C54" s="75" t="s">
        <v>26</v>
      </c>
      <c r="D54" s="76" t="s">
        <v>32</v>
      </c>
      <c r="E54" s="103">
        <f>SUM(E55:E60)</f>
        <v>410683.62</v>
      </c>
      <c r="F54" s="103">
        <f>SUM(F55:F60)</f>
        <v>2221167.97</v>
      </c>
      <c r="G54" s="103">
        <f>SUM(G55:G60)</f>
        <v>0</v>
      </c>
      <c r="H54" s="104">
        <f>SUM(H55:H60)</f>
        <v>2631851.59</v>
      </c>
    </row>
    <row r="55" spans="2:8" s="3" customFormat="1" ht="11.25">
      <c r="B55" s="96" t="s">
        <v>274</v>
      </c>
      <c r="C55" s="97" t="s">
        <v>26</v>
      </c>
      <c r="D55" s="149" t="s">
        <v>273</v>
      </c>
      <c r="E55" s="33">
        <v>6000</v>
      </c>
      <c r="F55" s="33">
        <v>102295.88</v>
      </c>
      <c r="G55" s="33"/>
      <c r="H55" s="100">
        <f>SUM(E55:G55)</f>
        <v>108295.88</v>
      </c>
    </row>
    <row r="56" spans="2:8" s="3" customFormat="1" ht="11.25">
      <c r="B56" s="96" t="s">
        <v>276</v>
      </c>
      <c r="C56" s="97" t="s">
        <v>26</v>
      </c>
      <c r="D56" s="149" t="s">
        <v>275</v>
      </c>
      <c r="E56" s="33"/>
      <c r="F56" s="33">
        <v>1137286.65</v>
      </c>
      <c r="G56" s="33"/>
      <c r="H56" s="100">
        <f>SUM(E56:G56)</f>
        <v>1137286.65</v>
      </c>
    </row>
    <row r="57" spans="2:8" s="3" customFormat="1" ht="11.25">
      <c r="B57" s="96" t="s">
        <v>278</v>
      </c>
      <c r="C57" s="97" t="s">
        <v>26</v>
      </c>
      <c r="D57" s="149" t="s">
        <v>277</v>
      </c>
      <c r="E57" s="33">
        <v>22076</v>
      </c>
      <c r="F57" s="33">
        <v>310360.98</v>
      </c>
      <c r="G57" s="33"/>
      <c r="H57" s="100">
        <f>SUM(E57:G57)</f>
        <v>332436.98</v>
      </c>
    </row>
    <row r="58" spans="2:8" s="3" customFormat="1" ht="11.25">
      <c r="B58" s="96" t="s">
        <v>280</v>
      </c>
      <c r="C58" s="97" t="s">
        <v>26</v>
      </c>
      <c r="D58" s="149" t="s">
        <v>279</v>
      </c>
      <c r="E58" s="33">
        <v>381091.85</v>
      </c>
      <c r="F58" s="33">
        <v>671224.46</v>
      </c>
      <c r="G58" s="33"/>
      <c r="H58" s="100">
        <f>SUM(E58:G58)</f>
        <v>1052316.31</v>
      </c>
    </row>
    <row r="59" spans="2:8" s="3" customFormat="1" ht="11.25">
      <c r="B59" s="96" t="s">
        <v>281</v>
      </c>
      <c r="C59" s="97" t="s">
        <v>26</v>
      </c>
      <c r="D59" s="149" t="s">
        <v>282</v>
      </c>
      <c r="E59" s="33">
        <v>1515.77</v>
      </c>
      <c r="F59" s="33"/>
      <c r="G59" s="33"/>
      <c r="H59" s="100">
        <f>SUM(E59:G59)</f>
        <v>1515.77</v>
      </c>
    </row>
    <row r="60" spans="2:8" s="3" customFormat="1" ht="12" customHeight="1" hidden="1">
      <c r="B60" s="101"/>
      <c r="C60" s="97"/>
      <c r="D60" s="98"/>
      <c r="E60" s="102"/>
      <c r="F60" s="102"/>
      <c r="G60" s="102"/>
      <c r="H60" s="100"/>
    </row>
    <row r="61" spans="2:8" s="3" customFormat="1" ht="24">
      <c r="B61" s="74" t="s">
        <v>240</v>
      </c>
      <c r="C61" s="75" t="s">
        <v>33</v>
      </c>
      <c r="D61" s="76" t="s">
        <v>34</v>
      </c>
      <c r="E61" s="103">
        <f>SUM(E62:E63)</f>
        <v>0</v>
      </c>
      <c r="F61" s="103">
        <f>SUM(F62:F63)</f>
        <v>0</v>
      </c>
      <c r="G61" s="103">
        <f>SUM(G62:G63)</f>
        <v>0</v>
      </c>
      <c r="H61" s="104">
        <f>SUM(H62:H63)</f>
        <v>0</v>
      </c>
    </row>
    <row r="62" spans="2:10" s="3" customFormat="1" ht="11.25">
      <c r="B62" s="154"/>
      <c r="C62" s="155"/>
      <c r="D62" s="156"/>
      <c r="E62" s="160"/>
      <c r="F62" s="157"/>
      <c r="G62" s="157"/>
      <c r="H62" s="158">
        <f>SUM(E62:G62)</f>
        <v>0</v>
      </c>
      <c r="I62" s="159"/>
      <c r="J62" s="159"/>
    </row>
    <row r="63" spans="2:8" s="3" customFormat="1" ht="11.25" hidden="1">
      <c r="B63" s="101"/>
      <c r="C63" s="97"/>
      <c r="D63" s="98"/>
      <c r="E63" s="99"/>
      <c r="F63" s="99"/>
      <c r="G63" s="99"/>
      <c r="H63" s="100"/>
    </row>
    <row r="64" spans="2:8" s="3" customFormat="1" ht="24">
      <c r="B64" s="74" t="s">
        <v>241</v>
      </c>
      <c r="C64" s="75" t="s">
        <v>31</v>
      </c>
      <c r="D64" s="76" t="s">
        <v>35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>
      <c r="B65" s="154"/>
      <c r="C65" s="155"/>
      <c r="D65" s="156"/>
      <c r="E65" s="157"/>
      <c r="F65" s="157"/>
      <c r="G65" s="157"/>
      <c r="H65" s="158">
        <f>SUM(E65:G65)</f>
        <v>0</v>
      </c>
      <c r="I65" s="159"/>
      <c r="J65" s="159"/>
    </row>
    <row r="66" spans="2:8" s="3" customFormat="1" ht="11.25" hidden="1">
      <c r="B66" s="101"/>
      <c r="C66" s="97"/>
      <c r="D66" s="98"/>
      <c r="E66" s="102"/>
      <c r="F66" s="102"/>
      <c r="G66" s="102"/>
      <c r="H66" s="100"/>
    </row>
    <row r="67" spans="2:8" s="3" customFormat="1" ht="24">
      <c r="B67" s="74" t="s">
        <v>242</v>
      </c>
      <c r="C67" s="75" t="s">
        <v>34</v>
      </c>
      <c r="D67" s="76" t="s">
        <v>36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>
      <c r="B68" s="154"/>
      <c r="C68" s="155"/>
      <c r="D68" s="156"/>
      <c r="E68" s="157"/>
      <c r="F68" s="157"/>
      <c r="G68" s="157"/>
      <c r="H68" s="158">
        <f>SUM(E68:G68)</f>
        <v>0</v>
      </c>
      <c r="I68" s="159"/>
      <c r="J68" s="159"/>
    </row>
    <row r="69" spans="2:8" s="3" customFormat="1" ht="11.25" hidden="1">
      <c r="B69" s="101"/>
      <c r="C69" s="97"/>
      <c r="D69" s="98"/>
      <c r="E69" s="102"/>
      <c r="F69" s="102"/>
      <c r="G69" s="102"/>
      <c r="H69" s="100"/>
    </row>
    <row r="70" spans="2:8" s="3" customFormat="1" ht="24">
      <c r="B70" s="74" t="s">
        <v>243</v>
      </c>
      <c r="C70" s="75" t="s">
        <v>35</v>
      </c>
      <c r="D70" s="76" t="s">
        <v>37</v>
      </c>
      <c r="E70" s="103">
        <f>SUM(E71:E72)</f>
        <v>0</v>
      </c>
      <c r="F70" s="103">
        <f>SUM(F71:F72)</f>
        <v>10506.29</v>
      </c>
      <c r="G70" s="103">
        <f>SUM(G71:G72)</f>
        <v>0</v>
      </c>
      <c r="H70" s="103">
        <f>SUM(H71:H72)</f>
        <v>10506.29</v>
      </c>
    </row>
    <row r="71" spans="2:8" s="3" customFormat="1" ht="11.25">
      <c r="B71" s="96" t="s">
        <v>271</v>
      </c>
      <c r="C71" s="97" t="s">
        <v>35</v>
      </c>
      <c r="D71" s="149" t="s">
        <v>272</v>
      </c>
      <c r="E71" s="33"/>
      <c r="F71" s="33">
        <v>10506.29</v>
      </c>
      <c r="G71" s="33"/>
      <c r="H71" s="100">
        <f>SUM(E71:G71)</f>
        <v>10506.29</v>
      </c>
    </row>
    <row r="72" spans="2:8" s="3" customFormat="1" ht="11.25" hidden="1">
      <c r="B72" s="101"/>
      <c r="C72" s="97"/>
      <c r="D72" s="98"/>
      <c r="E72" s="102"/>
      <c r="F72" s="102"/>
      <c r="G72" s="102"/>
      <c r="H72" s="100"/>
    </row>
    <row r="73" spans="2:8" s="3" customFormat="1" ht="24">
      <c r="B73" s="74" t="s">
        <v>244</v>
      </c>
      <c r="C73" s="75" t="s">
        <v>36</v>
      </c>
      <c r="D73" s="76" t="s">
        <v>40</v>
      </c>
      <c r="E73" s="103">
        <f>SUM(E74:E76)</f>
        <v>890857.12</v>
      </c>
      <c r="F73" s="103">
        <f>SUM(F74:F76)</f>
        <v>2856617.64</v>
      </c>
      <c r="G73" s="103">
        <f>SUM(G74:G76)</f>
        <v>247053.24</v>
      </c>
      <c r="H73" s="104">
        <f>SUM(H74:H76)</f>
        <v>3994528</v>
      </c>
    </row>
    <row r="74" spans="2:8" s="3" customFormat="1" ht="11.25">
      <c r="B74" s="96" t="s">
        <v>268</v>
      </c>
      <c r="C74" s="97" t="s">
        <v>36</v>
      </c>
      <c r="D74" s="149" t="s">
        <v>267</v>
      </c>
      <c r="E74" s="33"/>
      <c r="F74" s="33">
        <v>2633529.23</v>
      </c>
      <c r="G74" s="33"/>
      <c r="H74" s="100">
        <f>SUM(E74:G74)</f>
        <v>2633529.23</v>
      </c>
    </row>
    <row r="75" spans="2:8" s="3" customFormat="1" ht="11.25">
      <c r="B75" s="96" t="s">
        <v>270</v>
      </c>
      <c r="C75" s="97" t="s">
        <v>36</v>
      </c>
      <c r="D75" s="149" t="s">
        <v>269</v>
      </c>
      <c r="E75" s="33">
        <v>890857.12</v>
      </c>
      <c r="F75" s="33">
        <v>223088.41</v>
      </c>
      <c r="G75" s="33">
        <v>247053.24</v>
      </c>
      <c r="H75" s="100">
        <f>SUM(E75:G75)</f>
        <v>1360998.77</v>
      </c>
    </row>
    <row r="76" spans="2:8" s="3" customFormat="1" ht="12" customHeight="1" hidden="1">
      <c r="B76" s="101"/>
      <c r="C76" s="97"/>
      <c r="D76" s="98"/>
      <c r="E76" s="102"/>
      <c r="F76" s="102"/>
      <c r="G76" s="102"/>
      <c r="H76" s="100"/>
    </row>
    <row r="77" spans="2:8" s="3" customFormat="1" ht="36">
      <c r="B77" s="74" t="s">
        <v>245</v>
      </c>
      <c r="C77" s="75" t="s">
        <v>37</v>
      </c>
      <c r="D77" s="76" t="s">
        <v>173</v>
      </c>
      <c r="E77" s="103">
        <f>SUM(E78:E79)</f>
        <v>0</v>
      </c>
      <c r="F77" s="103">
        <f>SUM(F78:F79)</f>
        <v>0</v>
      </c>
      <c r="G77" s="103">
        <f>SUM(G78:G79)</f>
        <v>0</v>
      </c>
      <c r="H77" s="104">
        <f>SUM(H78:H79)</f>
        <v>0</v>
      </c>
    </row>
    <row r="78" spans="2:10" s="3" customFormat="1" ht="11.25">
      <c r="B78" s="154"/>
      <c r="C78" s="155"/>
      <c r="D78" s="156"/>
      <c r="E78" s="157"/>
      <c r="F78" s="157"/>
      <c r="G78" s="157"/>
      <c r="H78" s="158">
        <f>SUM(E78:G78)</f>
        <v>0</v>
      </c>
      <c r="I78" s="159"/>
      <c r="J78" s="159"/>
    </row>
    <row r="79" spans="2:8" s="3" customFormat="1" ht="0.75" customHeight="1" thickBot="1">
      <c r="B79" s="101"/>
      <c r="C79" s="108"/>
      <c r="D79" s="109"/>
      <c r="E79" s="110"/>
      <c r="F79" s="110"/>
      <c r="G79" s="110"/>
      <c r="H79" s="111"/>
    </row>
    <row r="80" spans="2:8" s="3" customFormat="1" ht="12" customHeight="1">
      <c r="B80" s="90"/>
      <c r="C80" s="90"/>
      <c r="D80" s="90"/>
      <c r="E80" s="90"/>
      <c r="F80" s="90"/>
      <c r="G80" s="90"/>
      <c r="H80" s="90" t="s">
        <v>39</v>
      </c>
    </row>
    <row r="81" spans="2:8" s="3" customFormat="1" ht="12" customHeight="1">
      <c r="B81" s="112"/>
      <c r="C81" s="54" t="s">
        <v>4</v>
      </c>
      <c r="D81" s="189" t="s">
        <v>5</v>
      </c>
      <c r="E81" s="55" t="s">
        <v>6</v>
      </c>
      <c r="F81" s="55" t="s">
        <v>126</v>
      </c>
      <c r="G81" s="56" t="s">
        <v>129</v>
      </c>
      <c r="H81" s="91"/>
    </row>
    <row r="82" spans="2:8" s="3" customFormat="1" ht="12" customHeight="1">
      <c r="B82" s="59" t="s">
        <v>7</v>
      </c>
      <c r="C82" s="59" t="s">
        <v>8</v>
      </c>
      <c r="D82" s="190"/>
      <c r="E82" s="60" t="s">
        <v>9</v>
      </c>
      <c r="F82" s="60" t="s">
        <v>127</v>
      </c>
      <c r="G82" s="61" t="s">
        <v>130</v>
      </c>
      <c r="H82" s="92" t="s">
        <v>10</v>
      </c>
    </row>
    <row r="83" spans="2:8" s="3" customFormat="1" ht="12" customHeight="1">
      <c r="B83" s="113"/>
      <c r="C83" s="114" t="s">
        <v>11</v>
      </c>
      <c r="D83" s="191"/>
      <c r="E83" s="64" t="s">
        <v>12</v>
      </c>
      <c r="F83" s="64" t="s">
        <v>128</v>
      </c>
      <c r="G83" s="115" t="s">
        <v>131</v>
      </c>
      <c r="H83" s="92"/>
    </row>
    <row r="84" spans="2:8" s="3" customFormat="1" ht="12" customHeight="1" thickBot="1">
      <c r="B84" s="65">
        <v>1</v>
      </c>
      <c r="C84" s="116">
        <v>2</v>
      </c>
      <c r="D84" s="116">
        <v>3</v>
      </c>
      <c r="E84" s="117">
        <v>4</v>
      </c>
      <c r="F84" s="117">
        <v>5</v>
      </c>
      <c r="G84" s="118" t="s">
        <v>13</v>
      </c>
      <c r="H84" s="119" t="s">
        <v>14</v>
      </c>
    </row>
    <row r="85" spans="2:8" s="3" customFormat="1" ht="24">
      <c r="B85" s="93" t="s">
        <v>258</v>
      </c>
      <c r="C85" s="70" t="s">
        <v>40</v>
      </c>
      <c r="D85" s="71" t="s">
        <v>38</v>
      </c>
      <c r="E85" s="94">
        <f>SUM(E86:E89)</f>
        <v>3298</v>
      </c>
      <c r="F85" s="94">
        <f>SUM(F86:F89)</f>
        <v>92627</v>
      </c>
      <c r="G85" s="94">
        <f>SUM(G86:G89)</f>
        <v>2.92</v>
      </c>
      <c r="H85" s="95">
        <f>SUM(H86:H89)</f>
        <v>95927.92</v>
      </c>
    </row>
    <row r="86" spans="2:8" s="3" customFormat="1" ht="11.25">
      <c r="B86" s="96" t="s">
        <v>262</v>
      </c>
      <c r="C86" s="97" t="s">
        <v>40</v>
      </c>
      <c r="D86" s="149" t="s">
        <v>261</v>
      </c>
      <c r="E86" s="33">
        <v>3298</v>
      </c>
      <c r="F86" s="33">
        <v>92627</v>
      </c>
      <c r="G86" s="33"/>
      <c r="H86" s="100">
        <f>SUM(E86:G86)</f>
        <v>95925</v>
      </c>
    </row>
    <row r="87" spans="2:8" s="3" customFormat="1" ht="22.5">
      <c r="B87" s="96" t="s">
        <v>264</v>
      </c>
      <c r="C87" s="97" t="s">
        <v>40</v>
      </c>
      <c r="D87" s="149" t="s">
        <v>263</v>
      </c>
      <c r="E87" s="33"/>
      <c r="F87" s="33"/>
      <c r="G87" s="33">
        <v>2.91</v>
      </c>
      <c r="H87" s="100">
        <f>SUM(E87:G87)</f>
        <v>2.91</v>
      </c>
    </row>
    <row r="88" spans="2:8" s="3" customFormat="1" ht="22.5">
      <c r="B88" s="96" t="s">
        <v>266</v>
      </c>
      <c r="C88" s="97" t="s">
        <v>40</v>
      </c>
      <c r="D88" s="149" t="s">
        <v>265</v>
      </c>
      <c r="E88" s="33"/>
      <c r="F88" s="33"/>
      <c r="G88" s="33">
        <v>0.01</v>
      </c>
      <c r="H88" s="100">
        <f>SUM(E88:G88)</f>
        <v>0.01</v>
      </c>
    </row>
    <row r="89" spans="2:8" s="3" customFormat="1" ht="12" customHeight="1" hidden="1">
      <c r="B89" s="96"/>
      <c r="C89" s="97"/>
      <c r="D89" s="98"/>
      <c r="E89" s="102"/>
      <c r="F89" s="102"/>
      <c r="G89" s="102"/>
      <c r="H89" s="100"/>
    </row>
    <row r="90" spans="2:8" s="3" customFormat="1" ht="11.25">
      <c r="B90" s="120" t="s">
        <v>246</v>
      </c>
      <c r="C90" s="75" t="s">
        <v>41</v>
      </c>
      <c r="D90" s="76"/>
      <c r="E90" s="103">
        <f>E93+E122</f>
        <v>447291.41</v>
      </c>
      <c r="F90" s="103">
        <f>F93+F122</f>
        <v>-2598742.26</v>
      </c>
      <c r="G90" s="103">
        <f>G93+G122</f>
        <v>-15716.96</v>
      </c>
      <c r="H90" s="104">
        <f>H93+H122</f>
        <v>-2167167.81</v>
      </c>
    </row>
    <row r="91" spans="2:8" s="3" customFormat="1" ht="12">
      <c r="B91" s="74" t="s">
        <v>247</v>
      </c>
      <c r="C91" s="75" t="s">
        <v>42</v>
      </c>
      <c r="D91" s="76"/>
      <c r="E91" s="121">
        <f>E17-E48</f>
        <v>447291.41</v>
      </c>
      <c r="F91" s="121">
        <f>F17-F48</f>
        <v>-2598742.26</v>
      </c>
      <c r="G91" s="121">
        <f>G17-G48</f>
        <v>-13864.96</v>
      </c>
      <c r="H91" s="122">
        <f>H17-H48</f>
        <v>-2165315.81</v>
      </c>
    </row>
    <row r="92" spans="2:8" s="3" customFormat="1" ht="12">
      <c r="B92" s="74" t="s">
        <v>248</v>
      </c>
      <c r="C92" s="75" t="s">
        <v>43</v>
      </c>
      <c r="D92" s="76"/>
      <c r="E92" s="39"/>
      <c r="F92" s="33"/>
      <c r="G92" s="33">
        <v>1852</v>
      </c>
      <c r="H92" s="100">
        <f>SUM(E92:G92)</f>
        <v>1852</v>
      </c>
    </row>
    <row r="93" spans="2:8" s="3" customFormat="1" ht="22.5">
      <c r="B93" s="120" t="s">
        <v>249</v>
      </c>
      <c r="C93" s="75" t="s">
        <v>44</v>
      </c>
      <c r="D93" s="76"/>
      <c r="E93" s="106">
        <f>E94+E97+E100+E103+E110+E113+E121</f>
        <v>114837.56</v>
      </c>
      <c r="F93" s="106">
        <f>F94+F97+F100+F103+F110+F113+F121</f>
        <v>-1752366.45</v>
      </c>
      <c r="G93" s="106">
        <f>G94+G97+G100+G103+G110+G113+G121</f>
        <v>-15716.96</v>
      </c>
      <c r="H93" s="107">
        <f>H94+H97+H100+H103+H110+H113+H121</f>
        <v>-1653245.85</v>
      </c>
    </row>
    <row r="94" spans="2:8" s="3" customFormat="1" ht="12">
      <c r="B94" s="74" t="s">
        <v>250</v>
      </c>
      <c r="C94" s="75" t="s">
        <v>45</v>
      </c>
      <c r="D94" s="76"/>
      <c r="E94" s="103">
        <f>E95-E96</f>
        <v>0</v>
      </c>
      <c r="F94" s="103">
        <f>F95-F96</f>
        <v>-1707403.51</v>
      </c>
      <c r="G94" s="103">
        <f>G95-G96</f>
        <v>0</v>
      </c>
      <c r="H94" s="104">
        <f>H95-H96</f>
        <v>-1707403.51</v>
      </c>
    </row>
    <row r="95" spans="2:8" s="3" customFormat="1" ht="22.5">
      <c r="B95" s="123" t="s">
        <v>251</v>
      </c>
      <c r="C95" s="75" t="s">
        <v>46</v>
      </c>
      <c r="D95" s="76" t="s">
        <v>44</v>
      </c>
      <c r="E95" s="33">
        <v>432762</v>
      </c>
      <c r="F95" s="33">
        <v>926125.72</v>
      </c>
      <c r="G95" s="33"/>
      <c r="H95" s="100">
        <f>SUM(E95:G95)</f>
        <v>1358887.72</v>
      </c>
    </row>
    <row r="96" spans="2:8" s="3" customFormat="1" ht="11.25">
      <c r="B96" s="123" t="s">
        <v>180</v>
      </c>
      <c r="C96" s="75" t="s">
        <v>47</v>
      </c>
      <c r="D96" s="76" t="s">
        <v>153</v>
      </c>
      <c r="E96" s="33">
        <v>432762</v>
      </c>
      <c r="F96" s="33">
        <v>2633529.23</v>
      </c>
      <c r="G96" s="33"/>
      <c r="H96" s="100">
        <f>SUM(E96:G96)</f>
        <v>3066291.23</v>
      </c>
    </row>
    <row r="97" spans="2:8" s="3" customFormat="1" ht="12">
      <c r="B97" s="74" t="s">
        <v>178</v>
      </c>
      <c r="C97" s="75" t="s">
        <v>49</v>
      </c>
      <c r="D97" s="76"/>
      <c r="E97" s="103">
        <f>E98-E99</f>
        <v>0</v>
      </c>
      <c r="F97" s="103">
        <f>F98-F99</f>
        <v>0</v>
      </c>
      <c r="G97" s="103">
        <f>G98-G99</f>
        <v>0</v>
      </c>
      <c r="H97" s="104">
        <f>H98-H99</f>
        <v>0</v>
      </c>
    </row>
    <row r="98" spans="2:8" s="3" customFormat="1" ht="22.5">
      <c r="B98" s="123" t="s">
        <v>252</v>
      </c>
      <c r="C98" s="75" t="s">
        <v>50</v>
      </c>
      <c r="D98" s="76" t="s">
        <v>45</v>
      </c>
      <c r="E98" s="33"/>
      <c r="F98" s="33"/>
      <c r="G98" s="33"/>
      <c r="H98" s="100">
        <f>SUM(E98:G98)</f>
        <v>0</v>
      </c>
    </row>
    <row r="99" spans="2:8" s="3" customFormat="1" ht="11.25">
      <c r="B99" s="123" t="s">
        <v>181</v>
      </c>
      <c r="C99" s="75" t="s">
        <v>51</v>
      </c>
      <c r="D99" s="76" t="s">
        <v>154</v>
      </c>
      <c r="E99" s="33"/>
      <c r="F99" s="33"/>
      <c r="G99" s="33"/>
      <c r="H99" s="100">
        <f>SUM(E99:G99)</f>
        <v>0</v>
      </c>
    </row>
    <row r="100" spans="2:8" s="3" customFormat="1" ht="12">
      <c r="B100" s="74" t="s">
        <v>179</v>
      </c>
      <c r="C100" s="75" t="s">
        <v>53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8" s="3" customFormat="1" ht="22.5">
      <c r="B101" s="123" t="s">
        <v>253</v>
      </c>
      <c r="C101" s="75" t="s">
        <v>54</v>
      </c>
      <c r="D101" s="76" t="s">
        <v>49</v>
      </c>
      <c r="E101" s="33"/>
      <c r="F101" s="33"/>
      <c r="G101" s="33"/>
      <c r="H101" s="100">
        <f>SUM(E101:G101)</f>
        <v>0</v>
      </c>
    </row>
    <row r="102" spans="2:8" s="3" customFormat="1" ht="11.25">
      <c r="B102" s="123" t="s">
        <v>182</v>
      </c>
      <c r="C102" s="75" t="s">
        <v>55</v>
      </c>
      <c r="D102" s="76" t="s">
        <v>155</v>
      </c>
      <c r="E102" s="33"/>
      <c r="F102" s="33"/>
      <c r="G102" s="33"/>
      <c r="H102" s="100">
        <f>SUM(E102:G102)</f>
        <v>0</v>
      </c>
    </row>
    <row r="103" spans="2:8" s="3" customFormat="1" ht="12">
      <c r="B103" s="74" t="s">
        <v>183</v>
      </c>
      <c r="C103" s="75" t="s">
        <v>57</v>
      </c>
      <c r="D103" s="76"/>
      <c r="E103" s="103">
        <f>E104-E107</f>
        <v>112715.46</v>
      </c>
      <c r="F103" s="103">
        <f>F104-F107</f>
        <v>-23055.44</v>
      </c>
      <c r="G103" s="103">
        <f>G104-G107</f>
        <v>-15716.96</v>
      </c>
      <c r="H103" s="104">
        <f>H104-H107</f>
        <v>73943.06</v>
      </c>
    </row>
    <row r="104" spans="2:8" s="3" customFormat="1" ht="33.75">
      <c r="B104" s="123" t="s">
        <v>254</v>
      </c>
      <c r="C104" s="75" t="s">
        <v>58</v>
      </c>
      <c r="D104" s="76" t="s">
        <v>59</v>
      </c>
      <c r="E104" s="39">
        <v>1003572.58</v>
      </c>
      <c r="F104" s="39">
        <v>200032.97</v>
      </c>
      <c r="G104" s="39">
        <v>231336.28</v>
      </c>
      <c r="H104" s="100">
        <f>SUM(E104:G104)</f>
        <v>1434941.83</v>
      </c>
    </row>
    <row r="105" spans="2:10" s="3" customFormat="1" ht="11.25">
      <c r="B105" s="154"/>
      <c r="C105" s="155"/>
      <c r="D105" s="156"/>
      <c r="E105" s="157"/>
      <c r="F105" s="157"/>
      <c r="G105" s="157"/>
      <c r="H105" s="158">
        <f>SUM(E105:G105)</f>
        <v>0</v>
      </c>
      <c r="I105" s="159"/>
      <c r="J105" s="159"/>
    </row>
    <row r="106" spans="2:8" s="3" customFormat="1" ht="11.25" hidden="1">
      <c r="B106" s="96"/>
      <c r="C106" s="97"/>
      <c r="D106" s="98"/>
      <c r="E106" s="102"/>
      <c r="F106" s="102"/>
      <c r="G106" s="102"/>
      <c r="H106" s="100"/>
    </row>
    <row r="107" spans="2:8" s="3" customFormat="1" ht="22.5">
      <c r="B107" s="123" t="s">
        <v>207</v>
      </c>
      <c r="C107" s="75" t="s">
        <v>60</v>
      </c>
      <c r="D107" s="76" t="s">
        <v>61</v>
      </c>
      <c r="E107" s="39">
        <v>890857.12</v>
      </c>
      <c r="F107" s="39">
        <v>223088.41</v>
      </c>
      <c r="G107" s="39">
        <v>247053.24</v>
      </c>
      <c r="H107" s="100">
        <f>SUM(E107:G107)</f>
        <v>1360998.77</v>
      </c>
    </row>
    <row r="108" spans="2:10" s="3" customFormat="1" ht="11.25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8" s="3" customFormat="1" ht="11.25" hidden="1">
      <c r="B109" s="96"/>
      <c r="C109" s="97"/>
      <c r="D109" s="98"/>
      <c r="E109" s="102"/>
      <c r="F109" s="102"/>
      <c r="G109" s="102"/>
      <c r="H109" s="100"/>
    </row>
    <row r="110" spans="2:8" s="3" customFormat="1" ht="12">
      <c r="B110" s="74" t="s">
        <v>205</v>
      </c>
      <c r="C110" s="75" t="s">
        <v>62</v>
      </c>
      <c r="D110" s="76"/>
      <c r="E110" s="103">
        <f>E111-E112</f>
        <v>0</v>
      </c>
      <c r="F110" s="103">
        <f>F111-F112</f>
        <v>0</v>
      </c>
      <c r="G110" s="103">
        <f>G111-G112</f>
        <v>0</v>
      </c>
      <c r="H110" s="104">
        <f>H111-H112</f>
        <v>0</v>
      </c>
    </row>
    <row r="111" spans="2:8" s="3" customFormat="1" ht="22.5">
      <c r="B111" s="123" t="s">
        <v>255</v>
      </c>
      <c r="C111" s="75" t="s">
        <v>63</v>
      </c>
      <c r="D111" s="76" t="s">
        <v>53</v>
      </c>
      <c r="E111" s="33"/>
      <c r="F111" s="33"/>
      <c r="G111" s="33"/>
      <c r="H111" s="100">
        <f>SUM(E111:G111)</f>
        <v>0</v>
      </c>
    </row>
    <row r="112" spans="2:8" s="3" customFormat="1" ht="11.25">
      <c r="B112" s="123" t="s">
        <v>206</v>
      </c>
      <c r="C112" s="75" t="s">
        <v>65</v>
      </c>
      <c r="D112" s="76" t="s">
        <v>147</v>
      </c>
      <c r="E112" s="33"/>
      <c r="F112" s="33"/>
      <c r="G112" s="33"/>
      <c r="H112" s="100">
        <f>SUM(E112:G112)</f>
        <v>0</v>
      </c>
    </row>
    <row r="113" spans="2:8" s="3" customFormat="1" ht="24.75" thickBot="1">
      <c r="B113" s="124" t="s">
        <v>184</v>
      </c>
      <c r="C113" s="125" t="s">
        <v>67</v>
      </c>
      <c r="D113" s="126"/>
      <c r="E113" s="127">
        <f>E119-E120</f>
        <v>0</v>
      </c>
      <c r="F113" s="127">
        <f>F119-F120</f>
        <v>0</v>
      </c>
      <c r="G113" s="127">
        <f>G119-G120</f>
        <v>0</v>
      </c>
      <c r="H113" s="128">
        <f>H119-H120</f>
        <v>0</v>
      </c>
    </row>
    <row r="114" spans="2:8" s="3" customFormat="1" ht="11.25">
      <c r="B114" s="90"/>
      <c r="C114" s="90"/>
      <c r="D114" s="90"/>
      <c r="E114" s="90"/>
      <c r="F114" s="90"/>
      <c r="G114" s="90"/>
      <c r="H114" s="129" t="s">
        <v>66</v>
      </c>
    </row>
    <row r="115" spans="2:8" s="3" customFormat="1" ht="12" customHeight="1">
      <c r="B115" s="112"/>
      <c r="C115" s="54" t="s">
        <v>4</v>
      </c>
      <c r="D115" s="189" t="s">
        <v>5</v>
      </c>
      <c r="E115" s="55" t="s">
        <v>6</v>
      </c>
      <c r="F115" s="55" t="s">
        <v>126</v>
      </c>
      <c r="G115" s="56" t="s">
        <v>129</v>
      </c>
      <c r="H115" s="91"/>
    </row>
    <row r="116" spans="2:8" s="3" customFormat="1" ht="12" customHeight="1">
      <c r="B116" s="59" t="s">
        <v>7</v>
      </c>
      <c r="C116" s="59" t="s">
        <v>8</v>
      </c>
      <c r="D116" s="190"/>
      <c r="E116" s="60" t="s">
        <v>9</v>
      </c>
      <c r="F116" s="60" t="s">
        <v>127</v>
      </c>
      <c r="G116" s="61" t="s">
        <v>130</v>
      </c>
      <c r="H116" s="92" t="s">
        <v>10</v>
      </c>
    </row>
    <row r="117" spans="2:8" s="3" customFormat="1" ht="12" customHeight="1">
      <c r="B117" s="113"/>
      <c r="C117" s="114" t="s">
        <v>11</v>
      </c>
      <c r="D117" s="191"/>
      <c r="E117" s="64" t="s">
        <v>12</v>
      </c>
      <c r="F117" s="64" t="s">
        <v>128</v>
      </c>
      <c r="G117" s="115" t="s">
        <v>131</v>
      </c>
      <c r="H117" s="92"/>
    </row>
    <row r="118" spans="2:8" s="3" customFormat="1" ht="12" thickBot="1">
      <c r="B118" s="65">
        <v>1</v>
      </c>
      <c r="C118" s="116">
        <v>2</v>
      </c>
      <c r="D118" s="116">
        <v>3</v>
      </c>
      <c r="E118" s="67">
        <v>4</v>
      </c>
      <c r="F118" s="67">
        <v>5</v>
      </c>
      <c r="G118" s="56" t="s">
        <v>13</v>
      </c>
      <c r="H118" s="91" t="s">
        <v>14</v>
      </c>
    </row>
    <row r="119" spans="2:8" s="3" customFormat="1" ht="22.5">
      <c r="B119" s="130" t="s">
        <v>259</v>
      </c>
      <c r="C119" s="131" t="s">
        <v>174</v>
      </c>
      <c r="D119" s="153" t="s">
        <v>185</v>
      </c>
      <c r="E119" s="51"/>
      <c r="F119" s="51">
        <v>14514688.2</v>
      </c>
      <c r="G119" s="51"/>
      <c r="H119" s="132">
        <f>SUM(E119:G119)</f>
        <v>14514688.2</v>
      </c>
    </row>
    <row r="120" spans="2:8" s="3" customFormat="1" ht="11.25">
      <c r="B120" s="133" t="s">
        <v>156</v>
      </c>
      <c r="C120" s="134" t="s">
        <v>175</v>
      </c>
      <c r="D120" s="135" t="s">
        <v>64</v>
      </c>
      <c r="E120" s="49"/>
      <c r="F120" s="49">
        <v>14514688.2</v>
      </c>
      <c r="G120" s="49"/>
      <c r="H120" s="82">
        <f>SUM(E120:G120)</f>
        <v>14514688.2</v>
      </c>
    </row>
    <row r="121" spans="2:8" s="3" customFormat="1" ht="12">
      <c r="B121" s="124" t="s">
        <v>186</v>
      </c>
      <c r="C121" s="134" t="s">
        <v>148</v>
      </c>
      <c r="D121" s="135" t="s">
        <v>64</v>
      </c>
      <c r="E121" s="49">
        <v>2122.1</v>
      </c>
      <c r="F121" s="49">
        <v>-21907.5</v>
      </c>
      <c r="G121" s="49"/>
      <c r="H121" s="82">
        <f>SUM(E121:G121)</f>
        <v>-19785.4</v>
      </c>
    </row>
    <row r="122" spans="2:8" s="3" customFormat="1" ht="24">
      <c r="B122" s="136" t="s">
        <v>216</v>
      </c>
      <c r="C122" s="134" t="s">
        <v>48</v>
      </c>
      <c r="D122" s="135"/>
      <c r="E122" s="137">
        <f>E123-E147</f>
        <v>332453.85</v>
      </c>
      <c r="F122" s="137">
        <f>F123-F147</f>
        <v>-846375.81</v>
      </c>
      <c r="G122" s="137">
        <f>G123-G147</f>
        <v>0</v>
      </c>
      <c r="H122" s="138">
        <f>H123-H147</f>
        <v>-513921.96</v>
      </c>
    </row>
    <row r="123" spans="2:8" s="3" customFormat="1" ht="22.5">
      <c r="B123" s="139" t="s">
        <v>217</v>
      </c>
      <c r="C123" s="134" t="s">
        <v>52</v>
      </c>
      <c r="D123" s="135"/>
      <c r="E123" s="140">
        <f>E124+E127+E130+E133+E136+E139</f>
        <v>9694876.4</v>
      </c>
      <c r="F123" s="140">
        <f>F124+F127+F130+F133+F136+F139</f>
        <v>38762100</v>
      </c>
      <c r="G123" s="140">
        <f>G124+G127+G130+G133+G136+G139</f>
        <v>-9256.2</v>
      </c>
      <c r="H123" s="141">
        <f>H124+H127+H130+H133+H136+H139</f>
        <v>48447720.2</v>
      </c>
    </row>
    <row r="124" spans="2:8" s="3" customFormat="1" ht="12">
      <c r="B124" s="74" t="s">
        <v>187</v>
      </c>
      <c r="C124" s="134" t="s">
        <v>56</v>
      </c>
      <c r="D124" s="135"/>
      <c r="E124" s="77">
        <f>E125-E126</f>
        <v>0</v>
      </c>
      <c r="F124" s="77">
        <f>F125-F126</f>
        <v>0</v>
      </c>
      <c r="G124" s="77">
        <f>G125-G126</f>
        <v>0</v>
      </c>
      <c r="H124" s="78">
        <f>H125-H126</f>
        <v>0</v>
      </c>
    </row>
    <row r="125" spans="2:8" s="3" customFormat="1" ht="22.5">
      <c r="B125" s="133" t="s">
        <v>256</v>
      </c>
      <c r="C125" s="134" t="s">
        <v>149</v>
      </c>
      <c r="D125" s="135" t="s">
        <v>68</v>
      </c>
      <c r="E125" s="49">
        <v>3025442.67</v>
      </c>
      <c r="F125" s="49">
        <v>15296927.09</v>
      </c>
      <c r="G125" s="49">
        <v>233191.2</v>
      </c>
      <c r="H125" s="82">
        <f>SUM(E125:G125)</f>
        <v>18555560.96</v>
      </c>
    </row>
    <row r="126" spans="2:8" s="3" customFormat="1" ht="11.25">
      <c r="B126" s="133" t="s">
        <v>188</v>
      </c>
      <c r="C126" s="134" t="s">
        <v>150</v>
      </c>
      <c r="D126" s="135" t="s">
        <v>69</v>
      </c>
      <c r="E126" s="50">
        <v>3025442.67</v>
      </c>
      <c r="F126" s="50">
        <v>15296927.09</v>
      </c>
      <c r="G126" s="50">
        <v>233191.2</v>
      </c>
      <c r="H126" s="82">
        <f>SUM(E126:G126)</f>
        <v>18555560.96</v>
      </c>
    </row>
    <row r="127" spans="2:8" s="3" customFormat="1" ht="12">
      <c r="B127" s="124" t="s">
        <v>189</v>
      </c>
      <c r="C127" s="134" t="s">
        <v>61</v>
      </c>
      <c r="D127" s="135"/>
      <c r="E127" s="77">
        <f>E128-E129</f>
        <v>0</v>
      </c>
      <c r="F127" s="77">
        <f>F128-F129</f>
        <v>0</v>
      </c>
      <c r="G127" s="77">
        <f>G128-G129</f>
        <v>0</v>
      </c>
      <c r="H127" s="78">
        <f>H128-H129</f>
        <v>0</v>
      </c>
    </row>
    <row r="128" spans="2:8" s="3" customFormat="1" ht="33.75">
      <c r="B128" s="133" t="s">
        <v>220</v>
      </c>
      <c r="C128" s="134" t="s">
        <v>72</v>
      </c>
      <c r="D128" s="135" t="s">
        <v>70</v>
      </c>
      <c r="E128" s="49"/>
      <c r="F128" s="49"/>
      <c r="G128" s="49"/>
      <c r="H128" s="82">
        <f>SUM(E128:G128)</f>
        <v>0</v>
      </c>
    </row>
    <row r="129" spans="2:8" s="3" customFormat="1" ht="22.5">
      <c r="B129" s="133" t="s">
        <v>190</v>
      </c>
      <c r="C129" s="134" t="s">
        <v>74</v>
      </c>
      <c r="D129" s="135" t="s">
        <v>71</v>
      </c>
      <c r="E129" s="50"/>
      <c r="F129" s="50"/>
      <c r="G129" s="50"/>
      <c r="H129" s="82">
        <f>SUM(E129:G129)</f>
        <v>0</v>
      </c>
    </row>
    <row r="130" spans="2:8" s="3" customFormat="1" ht="12">
      <c r="B130" s="74" t="s">
        <v>191</v>
      </c>
      <c r="C130" s="134" t="s">
        <v>147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22.5">
      <c r="B131" s="133" t="s">
        <v>260</v>
      </c>
      <c r="C131" s="134" t="s">
        <v>176</v>
      </c>
      <c r="D131" s="135" t="s">
        <v>73</v>
      </c>
      <c r="E131" s="50"/>
      <c r="F131" s="50"/>
      <c r="G131" s="50"/>
      <c r="H131" s="82">
        <f>SUM(E131:G131)</f>
        <v>0</v>
      </c>
    </row>
    <row r="132" spans="2:8" s="3" customFormat="1" ht="11.25">
      <c r="B132" s="133" t="s">
        <v>192</v>
      </c>
      <c r="C132" s="134" t="s">
        <v>177</v>
      </c>
      <c r="D132" s="135" t="s">
        <v>75</v>
      </c>
      <c r="E132" s="50"/>
      <c r="F132" s="50"/>
      <c r="G132" s="50"/>
      <c r="H132" s="82">
        <f>SUM(E132:G132)</f>
        <v>0</v>
      </c>
    </row>
    <row r="133" spans="2:8" s="3" customFormat="1" ht="12">
      <c r="B133" s="74" t="s">
        <v>193</v>
      </c>
      <c r="C133" s="134" t="s">
        <v>76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>
      <c r="B134" s="133" t="s">
        <v>221</v>
      </c>
      <c r="C134" s="134" t="s">
        <v>77</v>
      </c>
      <c r="D134" s="135" t="s">
        <v>78</v>
      </c>
      <c r="E134" s="49"/>
      <c r="F134" s="49"/>
      <c r="G134" s="49"/>
      <c r="H134" s="82">
        <f>SUM(E134:G134)</f>
        <v>0</v>
      </c>
    </row>
    <row r="135" spans="2:8" s="3" customFormat="1" ht="11.25">
      <c r="B135" s="133" t="s">
        <v>194</v>
      </c>
      <c r="C135" s="134" t="s">
        <v>79</v>
      </c>
      <c r="D135" s="135" t="s">
        <v>80</v>
      </c>
      <c r="E135" s="49"/>
      <c r="F135" s="49"/>
      <c r="G135" s="49"/>
      <c r="H135" s="82">
        <f>SUM(E135:G135)</f>
        <v>0</v>
      </c>
    </row>
    <row r="136" spans="2:8" s="3" customFormat="1" ht="12">
      <c r="B136" s="74" t="s">
        <v>218</v>
      </c>
      <c r="C136" s="134" t="s">
        <v>81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>
      <c r="B137" s="133" t="s">
        <v>222</v>
      </c>
      <c r="C137" s="134" t="s">
        <v>82</v>
      </c>
      <c r="D137" s="135" t="s">
        <v>83</v>
      </c>
      <c r="E137" s="49"/>
      <c r="F137" s="49"/>
      <c r="G137" s="49"/>
      <c r="H137" s="82">
        <f>SUM(E137:G137)</f>
        <v>0</v>
      </c>
    </row>
    <row r="138" spans="2:8" s="3" customFormat="1" ht="11.25">
      <c r="B138" s="133" t="s">
        <v>195</v>
      </c>
      <c r="C138" s="134" t="s">
        <v>84</v>
      </c>
      <c r="D138" s="135" t="s">
        <v>85</v>
      </c>
      <c r="E138" s="49"/>
      <c r="F138" s="49"/>
      <c r="G138" s="49"/>
      <c r="H138" s="82">
        <f>SUM(E138:G138)</f>
        <v>0</v>
      </c>
    </row>
    <row r="139" spans="2:8" s="3" customFormat="1" ht="12">
      <c r="B139" s="74" t="s">
        <v>219</v>
      </c>
      <c r="C139" s="134" t="s">
        <v>86</v>
      </c>
      <c r="D139" s="135"/>
      <c r="E139" s="77">
        <f>E140-E141</f>
        <v>9694876.4</v>
      </c>
      <c r="F139" s="77">
        <f>F140-F141</f>
        <v>38762100</v>
      </c>
      <c r="G139" s="77">
        <f>G140-G141</f>
        <v>-9256.2</v>
      </c>
      <c r="H139" s="78">
        <f>H140-H141</f>
        <v>48447720.2</v>
      </c>
    </row>
    <row r="140" spans="2:8" s="3" customFormat="1" ht="22.5">
      <c r="B140" s="133" t="s">
        <v>223</v>
      </c>
      <c r="C140" s="134" t="s">
        <v>87</v>
      </c>
      <c r="D140" s="135" t="s">
        <v>88</v>
      </c>
      <c r="E140" s="49">
        <v>12720619.07</v>
      </c>
      <c r="F140" s="49">
        <v>54063053.61</v>
      </c>
      <c r="G140" s="49">
        <v>223935</v>
      </c>
      <c r="H140" s="82">
        <f>SUM(E140:G140)</f>
        <v>67007607.68</v>
      </c>
    </row>
    <row r="141" spans="2:8" s="3" customFormat="1" ht="12" thickBot="1">
      <c r="B141" s="133" t="s">
        <v>196</v>
      </c>
      <c r="C141" s="142" t="s">
        <v>89</v>
      </c>
      <c r="D141" s="143" t="s">
        <v>90</v>
      </c>
      <c r="E141" s="52">
        <v>3025742.67</v>
      </c>
      <c r="F141" s="52">
        <v>15300953.61</v>
      </c>
      <c r="G141" s="52">
        <v>233191.2</v>
      </c>
      <c r="H141" s="89">
        <f>SUM(E141:G141)</f>
        <v>18559887.48</v>
      </c>
    </row>
    <row r="142" spans="2:8" s="3" customFormat="1" ht="11.25">
      <c r="B142" s="90"/>
      <c r="C142" s="90"/>
      <c r="D142" s="90"/>
      <c r="E142" s="90"/>
      <c r="F142" s="90"/>
      <c r="G142" s="90"/>
      <c r="H142" s="90" t="s">
        <v>91</v>
      </c>
    </row>
    <row r="143" spans="2:8" s="3" customFormat="1" ht="9.75" customHeight="1">
      <c r="B143" s="53"/>
      <c r="C143" s="54" t="s">
        <v>4</v>
      </c>
      <c r="D143" s="189" t="s">
        <v>5</v>
      </c>
      <c r="E143" s="55" t="s">
        <v>6</v>
      </c>
      <c r="F143" s="55" t="s">
        <v>126</v>
      </c>
      <c r="G143" s="56" t="s">
        <v>129</v>
      </c>
      <c r="H143" s="91"/>
    </row>
    <row r="144" spans="2:8" s="3" customFormat="1" ht="12" customHeight="1">
      <c r="B144" s="58" t="s">
        <v>7</v>
      </c>
      <c r="C144" s="59" t="s">
        <v>8</v>
      </c>
      <c r="D144" s="190"/>
      <c r="E144" s="60" t="s">
        <v>9</v>
      </c>
      <c r="F144" s="60" t="s">
        <v>127</v>
      </c>
      <c r="G144" s="61" t="s">
        <v>130</v>
      </c>
      <c r="H144" s="92" t="s">
        <v>10</v>
      </c>
    </row>
    <row r="145" spans="2:8" s="3" customFormat="1" ht="11.25">
      <c r="B145" s="63"/>
      <c r="C145" s="59" t="s">
        <v>11</v>
      </c>
      <c r="D145" s="191"/>
      <c r="E145" s="64" t="s">
        <v>12</v>
      </c>
      <c r="F145" s="60" t="s">
        <v>128</v>
      </c>
      <c r="G145" s="61" t="s">
        <v>131</v>
      </c>
      <c r="H145" s="92"/>
    </row>
    <row r="146" spans="2:8" s="3" customFormat="1" ht="12" thickBot="1">
      <c r="B146" s="65">
        <v>1</v>
      </c>
      <c r="C146" s="66">
        <v>2</v>
      </c>
      <c r="D146" s="66">
        <v>3</v>
      </c>
      <c r="E146" s="67">
        <v>4</v>
      </c>
      <c r="F146" s="67">
        <v>5</v>
      </c>
      <c r="G146" s="56" t="s">
        <v>13</v>
      </c>
      <c r="H146" s="91" t="s">
        <v>14</v>
      </c>
    </row>
    <row r="147" spans="2:8" s="3" customFormat="1" ht="11.25">
      <c r="B147" s="144" t="s">
        <v>224</v>
      </c>
      <c r="C147" s="70" t="s">
        <v>68</v>
      </c>
      <c r="D147" s="71"/>
      <c r="E147" s="145">
        <f>E148+E151+E154+E157+E158</f>
        <v>9362422.55</v>
      </c>
      <c r="F147" s="145">
        <f>F148+F151+F154+F157+F158</f>
        <v>39608475.81</v>
      </c>
      <c r="G147" s="145">
        <f>G148+G151+G154+G157+G158</f>
        <v>-9256.2</v>
      </c>
      <c r="H147" s="146">
        <f>H148+H151+H154+H157+H158</f>
        <v>48961642.16</v>
      </c>
    </row>
    <row r="148" spans="2:8" s="3" customFormat="1" ht="24">
      <c r="B148" s="74" t="s">
        <v>197</v>
      </c>
      <c r="C148" s="75" t="s">
        <v>70</v>
      </c>
      <c r="D148" s="76"/>
      <c r="E148" s="103">
        <f>E149-E150</f>
        <v>0</v>
      </c>
      <c r="F148" s="103">
        <f>F149-F150</f>
        <v>0</v>
      </c>
      <c r="G148" s="103">
        <f>G149-G150</f>
        <v>0</v>
      </c>
      <c r="H148" s="104">
        <f>H149-H150</f>
        <v>0</v>
      </c>
    </row>
    <row r="149" spans="2:8" s="3" customFormat="1" ht="33.75">
      <c r="B149" s="123" t="s">
        <v>226</v>
      </c>
      <c r="C149" s="75" t="s">
        <v>92</v>
      </c>
      <c r="D149" s="76" t="s">
        <v>93</v>
      </c>
      <c r="E149" s="33"/>
      <c r="F149" s="33"/>
      <c r="G149" s="33"/>
      <c r="H149" s="100">
        <f>SUM(E149:G149)</f>
        <v>0</v>
      </c>
    </row>
    <row r="150" spans="2:8" s="3" customFormat="1" ht="22.5">
      <c r="B150" s="123" t="s">
        <v>198</v>
      </c>
      <c r="C150" s="75" t="s">
        <v>94</v>
      </c>
      <c r="D150" s="76" t="s">
        <v>95</v>
      </c>
      <c r="E150" s="33"/>
      <c r="F150" s="33"/>
      <c r="G150" s="33"/>
      <c r="H150" s="100">
        <f>SUM(E150:G150)</f>
        <v>0</v>
      </c>
    </row>
    <row r="151" spans="2:8" s="3" customFormat="1" ht="24">
      <c r="B151" s="74" t="s">
        <v>199</v>
      </c>
      <c r="C151" s="75" t="s">
        <v>73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>
      <c r="B152" s="123" t="s">
        <v>227</v>
      </c>
      <c r="C152" s="75" t="s">
        <v>96</v>
      </c>
      <c r="D152" s="76" t="s">
        <v>97</v>
      </c>
      <c r="E152" s="33"/>
      <c r="F152" s="33"/>
      <c r="G152" s="33"/>
      <c r="H152" s="100">
        <f>SUM(E152:G152)</f>
        <v>0</v>
      </c>
      <c r="I152" s="11"/>
      <c r="J152" s="11"/>
      <c r="K152" s="11"/>
    </row>
    <row r="153" spans="2:11" s="3" customFormat="1" ht="22.5">
      <c r="B153" s="123" t="s">
        <v>200</v>
      </c>
      <c r="C153" s="75" t="s">
        <v>98</v>
      </c>
      <c r="D153" s="76" t="s">
        <v>99</v>
      </c>
      <c r="E153" s="33"/>
      <c r="F153" s="33"/>
      <c r="G153" s="33"/>
      <c r="H153" s="100">
        <f>SUM(E153:G153)</f>
        <v>0</v>
      </c>
      <c r="I153" s="11"/>
      <c r="J153" s="11"/>
      <c r="K153" s="11"/>
    </row>
    <row r="154" spans="2:11" s="3" customFormat="1" ht="12">
      <c r="B154" s="74" t="s">
        <v>225</v>
      </c>
      <c r="C154" s="75" t="s">
        <v>78</v>
      </c>
      <c r="D154" s="76"/>
      <c r="E154" s="103">
        <f>E155-E156</f>
        <v>-430507.41</v>
      </c>
      <c r="F154" s="103">
        <f>F155-F156</f>
        <v>432762</v>
      </c>
      <c r="G154" s="103">
        <f>G155-G156</f>
        <v>0</v>
      </c>
      <c r="H154" s="104">
        <f>H155-H156</f>
        <v>2254.59</v>
      </c>
      <c r="I154" s="45"/>
      <c r="J154" s="11"/>
      <c r="K154" s="11"/>
    </row>
    <row r="155" spans="2:8" s="15" customFormat="1" ht="22.5">
      <c r="B155" s="123" t="s">
        <v>228</v>
      </c>
      <c r="C155" s="75" t="s">
        <v>100</v>
      </c>
      <c r="D155" s="76" t="s">
        <v>101</v>
      </c>
      <c r="E155" s="33">
        <v>3150404.82</v>
      </c>
      <c r="F155" s="33">
        <v>16127564.64</v>
      </c>
      <c r="G155" s="33">
        <v>233191.2</v>
      </c>
      <c r="H155" s="100">
        <f>SUM(E155:G155)</f>
        <v>19511160.66</v>
      </c>
    </row>
    <row r="156" spans="2:8" s="15" customFormat="1" ht="11.25">
      <c r="B156" s="123" t="s">
        <v>201</v>
      </c>
      <c r="C156" s="75" t="s">
        <v>102</v>
      </c>
      <c r="D156" s="76" t="s">
        <v>103</v>
      </c>
      <c r="E156" s="33">
        <v>3580912.23</v>
      </c>
      <c r="F156" s="33">
        <v>15694802.64</v>
      </c>
      <c r="G156" s="33">
        <v>233191.2</v>
      </c>
      <c r="H156" s="100">
        <f>SUM(E156:G156)</f>
        <v>19508906.07</v>
      </c>
    </row>
    <row r="157" spans="2:8" s="15" customFormat="1" ht="12">
      <c r="B157" s="124" t="s">
        <v>151</v>
      </c>
      <c r="C157" s="75" t="s">
        <v>83</v>
      </c>
      <c r="D157" s="76" t="s">
        <v>64</v>
      </c>
      <c r="E157" s="33">
        <v>9694876.4</v>
      </c>
      <c r="F157" s="33">
        <v>38762100</v>
      </c>
      <c r="G157" s="33">
        <v>-9256.2</v>
      </c>
      <c r="H157" s="100">
        <f>SUM(E157:G157)</f>
        <v>48447720.2</v>
      </c>
    </row>
    <row r="158" spans="2:11" s="15" customFormat="1" ht="12.75" thickBot="1">
      <c r="B158" s="124" t="s">
        <v>152</v>
      </c>
      <c r="C158" s="125" t="s">
        <v>88</v>
      </c>
      <c r="D158" s="147" t="s">
        <v>64</v>
      </c>
      <c r="E158" s="34">
        <v>98053.56</v>
      </c>
      <c r="F158" s="34">
        <v>413613.81</v>
      </c>
      <c r="G158" s="34"/>
      <c r="H158" s="111">
        <f>SUM(E158:G158)</f>
        <v>511667.37</v>
      </c>
      <c r="I158" s="19"/>
      <c r="J158" s="19"/>
      <c r="K158" s="19"/>
    </row>
    <row r="159" spans="2:11" s="15" customFormat="1" ht="11.25">
      <c r="B159" s="28"/>
      <c r="C159" s="30"/>
      <c r="D159" s="42"/>
      <c r="E159" s="43"/>
      <c r="F159" s="43"/>
      <c r="G159" s="43"/>
      <c r="H159" s="44"/>
      <c r="I159" s="19"/>
      <c r="K159" s="19"/>
    </row>
    <row r="160" spans="2:11" s="15" customFormat="1" ht="11.25">
      <c r="B160" s="14" t="s">
        <v>203</v>
      </c>
      <c r="C160" s="196" t="s">
        <v>208</v>
      </c>
      <c r="D160" s="196"/>
      <c r="E160" s="196"/>
      <c r="F160" s="29" t="s">
        <v>116</v>
      </c>
      <c r="G160" s="27"/>
      <c r="H160" s="32" t="s">
        <v>215</v>
      </c>
      <c r="J160" s="19"/>
      <c r="K160" s="19"/>
    </row>
    <row r="161" spans="2:11" s="15" customFormat="1" ht="10.5" customHeight="1">
      <c r="B161" s="16" t="s">
        <v>119</v>
      </c>
      <c r="C161" s="197" t="s">
        <v>118</v>
      </c>
      <c r="D161" s="197"/>
      <c r="E161" s="197"/>
      <c r="G161" s="16" t="s">
        <v>117</v>
      </c>
      <c r="H161" s="31" t="s">
        <v>118</v>
      </c>
      <c r="J161" s="19"/>
      <c r="K161" s="19"/>
    </row>
    <row r="162" spans="2:7" s="15" customFormat="1" ht="30" customHeight="1">
      <c r="B162" s="17"/>
      <c r="C162" s="17"/>
      <c r="D162" s="17"/>
      <c r="G162" s="17"/>
    </row>
    <row r="163" spans="2:8" s="15" customFormat="1" ht="10.5" customHeight="1">
      <c r="B163" s="18" t="s">
        <v>114</v>
      </c>
      <c r="C163" s="198"/>
      <c r="D163" s="198"/>
      <c r="E163" s="198"/>
      <c r="F163" s="198"/>
      <c r="G163" s="198"/>
      <c r="H163" s="198"/>
    </row>
    <row r="164" spans="2:8" s="15" customFormat="1" ht="9.75" customHeight="1">
      <c r="B164" s="19"/>
      <c r="C164" s="197" t="s">
        <v>115</v>
      </c>
      <c r="D164" s="197"/>
      <c r="E164" s="197"/>
      <c r="F164" s="197"/>
      <c r="G164" s="197"/>
      <c r="H164" s="197"/>
    </row>
    <row r="165" spans="2:10" s="15" customFormat="1" ht="18.75" customHeight="1">
      <c r="B165" s="20" t="s">
        <v>120</v>
      </c>
      <c r="C165" s="196"/>
      <c r="D165" s="196"/>
      <c r="E165" s="196"/>
      <c r="F165" s="21"/>
      <c r="G165" s="196"/>
      <c r="H165" s="196"/>
      <c r="I165" s="24"/>
      <c r="J165" s="24"/>
    </row>
    <row r="166" spans="2:8" s="26" customFormat="1" ht="15">
      <c r="B166" s="20" t="s">
        <v>121</v>
      </c>
      <c r="C166" s="197" t="s">
        <v>122</v>
      </c>
      <c r="D166" s="197"/>
      <c r="E166" s="197"/>
      <c r="F166" s="22" t="s">
        <v>117</v>
      </c>
      <c r="G166" s="197" t="s">
        <v>118</v>
      </c>
      <c r="H166" s="197"/>
    </row>
    <row r="167" spans="2:8" ht="15">
      <c r="B167" s="14" t="s">
        <v>204</v>
      </c>
      <c r="C167" s="196"/>
      <c r="D167" s="196"/>
      <c r="E167" s="196"/>
      <c r="F167" s="196"/>
      <c r="G167" s="196"/>
      <c r="H167" s="32"/>
    </row>
    <row r="168" spans="2:8" ht="15">
      <c r="B168" s="16" t="s">
        <v>119</v>
      </c>
      <c r="C168" s="197" t="s">
        <v>122</v>
      </c>
      <c r="D168" s="197"/>
      <c r="E168" s="197"/>
      <c r="F168" s="197" t="s">
        <v>118</v>
      </c>
      <c r="G168" s="197"/>
      <c r="H168" s="16" t="s">
        <v>123</v>
      </c>
    </row>
    <row r="169" spans="2:8" ht="15">
      <c r="B169" s="17"/>
      <c r="C169" s="17"/>
      <c r="D169" s="17"/>
      <c r="E169" s="15"/>
      <c r="F169" s="15"/>
      <c r="G169" s="17"/>
      <c r="H169" s="17"/>
    </row>
    <row r="170" spans="2:8" ht="14.25" customHeight="1">
      <c r="B170" s="38" t="s">
        <v>306</v>
      </c>
      <c r="C170" s="17"/>
      <c r="D170" s="17"/>
      <c r="E170" s="14"/>
      <c r="F170" s="23"/>
      <c r="G170" s="23"/>
      <c r="H170" s="23"/>
    </row>
    <row r="171" spans="2:8" ht="14.25" customHeight="1">
      <c r="B171" s="38"/>
      <c r="C171" s="17"/>
      <c r="D171" s="17"/>
      <c r="E171" s="14"/>
      <c r="F171" s="23"/>
      <c r="G171" s="23"/>
      <c r="H171" s="23"/>
    </row>
    <row r="172" spans="2:8" ht="13.5" customHeight="1" hidden="1" thickBot="1">
      <c r="B172" s="25"/>
      <c r="C172" s="25"/>
      <c r="D172" s="25"/>
      <c r="E172" s="25"/>
      <c r="F172" s="25"/>
      <c r="G172" s="26"/>
      <c r="H172" s="26"/>
    </row>
    <row r="173" spans="3:8" ht="48.75" customHeight="1" hidden="1" thickBot="1" thickTop="1">
      <c r="C173" s="178"/>
      <c r="D173" s="179"/>
      <c r="E173" s="179"/>
      <c r="F173" s="180" t="s">
        <v>158</v>
      </c>
      <c r="G173" s="180"/>
      <c r="H173" s="181"/>
    </row>
    <row r="174" ht="13.5" customHeight="1" hidden="1" thickBot="1" thickTop="1"/>
    <row r="175" spans="3:8" ht="15.75" hidden="1" thickTop="1">
      <c r="C175" s="182" t="s">
        <v>159</v>
      </c>
      <c r="D175" s="183"/>
      <c r="E175" s="183"/>
      <c r="F175" s="184"/>
      <c r="G175" s="184"/>
      <c r="H175" s="185"/>
    </row>
    <row r="176" spans="3:8" ht="15" hidden="1">
      <c r="C176" s="174" t="s">
        <v>160</v>
      </c>
      <c r="D176" s="175"/>
      <c r="E176" s="175"/>
      <c r="F176" s="168"/>
      <c r="G176" s="168"/>
      <c r="H176" s="169"/>
    </row>
    <row r="177" spans="3:8" ht="15" hidden="1">
      <c r="C177" s="174" t="s">
        <v>157</v>
      </c>
      <c r="D177" s="175"/>
      <c r="E177" s="175"/>
      <c r="F177" s="166"/>
      <c r="G177" s="166"/>
      <c r="H177" s="167"/>
    </row>
    <row r="178" spans="3:8" ht="15" hidden="1">
      <c r="C178" s="174" t="s">
        <v>161</v>
      </c>
      <c r="D178" s="175"/>
      <c r="E178" s="175"/>
      <c r="F178" s="166"/>
      <c r="G178" s="166"/>
      <c r="H178" s="167"/>
    </row>
    <row r="179" spans="3:8" ht="15" hidden="1">
      <c r="C179" s="174" t="s">
        <v>162</v>
      </c>
      <c r="D179" s="175"/>
      <c r="E179" s="175"/>
      <c r="F179" s="166"/>
      <c r="G179" s="166"/>
      <c r="H179" s="167"/>
    </row>
    <row r="180" spans="3:8" ht="15" hidden="1">
      <c r="C180" s="174" t="s">
        <v>163</v>
      </c>
      <c r="D180" s="175"/>
      <c r="E180" s="175"/>
      <c r="F180" s="168"/>
      <c r="G180" s="168"/>
      <c r="H180" s="169"/>
    </row>
    <row r="181" spans="3:8" ht="15" hidden="1">
      <c r="C181" s="174" t="s">
        <v>164</v>
      </c>
      <c r="D181" s="175"/>
      <c r="E181" s="175"/>
      <c r="F181" s="168"/>
      <c r="G181" s="168"/>
      <c r="H181" s="169"/>
    </row>
    <row r="182" spans="3:8" ht="15" hidden="1">
      <c r="C182" s="174" t="s">
        <v>165</v>
      </c>
      <c r="D182" s="175"/>
      <c r="E182" s="175"/>
      <c r="F182" s="166"/>
      <c r="G182" s="166"/>
      <c r="H182" s="167"/>
    </row>
    <row r="183" spans="3:8" ht="15.75" hidden="1" thickBot="1">
      <c r="C183" s="176" t="s">
        <v>166</v>
      </c>
      <c r="D183" s="177"/>
      <c r="E183" s="177"/>
      <c r="F183" s="170"/>
      <c r="G183" s="170"/>
      <c r="H183" s="171"/>
    </row>
    <row r="184" spans="3:8" ht="4.5" customHeight="1" hidden="1" thickTop="1">
      <c r="C184" s="172"/>
      <c r="D184" s="172"/>
      <c r="E184" s="172"/>
      <c r="F184" s="173"/>
      <c r="G184" s="173"/>
      <c r="H184" s="173"/>
    </row>
    <row r="185" ht="15" hidden="1"/>
  </sheetData>
  <sheetProtection/>
  <mergeCells count="45">
    <mergeCell ref="F167:G167"/>
    <mergeCell ref="C164:H164"/>
    <mergeCell ref="F168:G168"/>
    <mergeCell ref="C165:E165"/>
    <mergeCell ref="C161:E161"/>
    <mergeCell ref="C6:F6"/>
    <mergeCell ref="D81:D83"/>
    <mergeCell ref="D143:D145"/>
    <mergeCell ref="C168:E168"/>
    <mergeCell ref="C163:H163"/>
    <mergeCell ref="C166:E166"/>
    <mergeCell ref="G165:H165"/>
    <mergeCell ref="G166:H166"/>
    <mergeCell ref="C167:E167"/>
    <mergeCell ref="F179:H179"/>
    <mergeCell ref="B2:G2"/>
    <mergeCell ref="D13:D15"/>
    <mergeCell ref="D38:D40"/>
    <mergeCell ref="D4:E4"/>
    <mergeCell ref="C8:F9"/>
    <mergeCell ref="C5:F5"/>
    <mergeCell ref="D115:D117"/>
    <mergeCell ref="C7:F7"/>
    <mergeCell ref="C160:E160"/>
    <mergeCell ref="F173:H173"/>
    <mergeCell ref="C175:E175"/>
    <mergeCell ref="C177:E177"/>
    <mergeCell ref="C178:E178"/>
    <mergeCell ref="C176:E176"/>
    <mergeCell ref="F175:H175"/>
    <mergeCell ref="F176:H176"/>
    <mergeCell ref="F177:H177"/>
    <mergeCell ref="F178:H178"/>
    <mergeCell ref="C179:E179"/>
    <mergeCell ref="C180:E180"/>
    <mergeCell ref="C181:E181"/>
    <mergeCell ref="C183:E183"/>
    <mergeCell ref="C182:E182"/>
    <mergeCell ref="C173:E173"/>
    <mergeCell ref="F182:H182"/>
    <mergeCell ref="F180:H180"/>
    <mergeCell ref="F181:H181"/>
    <mergeCell ref="F183:H183"/>
    <mergeCell ref="C184:E184"/>
    <mergeCell ref="F184:H184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88" r:id="rId2"/>
  <rowBreaks count="5" manualBreakCount="5">
    <brk id="36" max="255" man="1"/>
    <brk id="79" max="255" man="1"/>
    <brk id="113" max="255" man="1"/>
    <brk id="141" max="255" man="1"/>
    <brk id="171" max="255" man="1"/>
  </rowBreaks>
  <ignoredErrors>
    <ignoredError sqref="H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2021-03-15T11:27:58Z</cp:lastPrinted>
  <dcterms:created xsi:type="dcterms:W3CDTF">2011-06-24T08:15:11Z</dcterms:created>
  <dcterms:modified xsi:type="dcterms:W3CDTF">2021-03-15T11:30:09Z</dcterms:modified>
  <cp:category/>
  <cp:version/>
  <cp:contentType/>
  <cp:contentStatus/>
</cp:coreProperties>
</file>